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IZVESTAJ" sheetId="1" r:id="rId1"/>
    <sheet name="PREVOD" sheetId="2" r:id="rId2"/>
    <sheet name="Sheet3" sheetId="3" r:id="rId3"/>
  </sheets>
  <definedNames>
    <definedName name="_xlnm.Print_Area" localSheetId="0">'IZVESTAJ'!$A$1:$G$297</definedName>
  </definedNames>
  <calcPr fullCalcOnLoad="1"/>
</workbook>
</file>

<file path=xl/sharedStrings.xml><?xml version="1.0" encoding="utf-8"?>
<sst xmlns="http://schemas.openxmlformats.org/spreadsheetml/2006/main" count="347" uniqueCount="278">
  <si>
    <t xml:space="preserve">                    REZULTAT POSLOVANJA DV "SNEŽANA - HÓFEHÉRKE" SENTA</t>
  </si>
  <si>
    <t>U 2011. GODINI</t>
  </si>
  <si>
    <t>2010 GODINA</t>
  </si>
  <si>
    <t>2011 GODINA</t>
  </si>
  <si>
    <t xml:space="preserve">POVEĆANJE </t>
  </si>
  <si>
    <t xml:space="preserve">% </t>
  </si>
  <si>
    <t>Ukupan prihod</t>
  </si>
  <si>
    <t>Ukupni rashodi</t>
  </si>
  <si>
    <t>Suficit - višak prihoda</t>
  </si>
  <si>
    <t>Višak prihoda - suficit  u iznosu od 96.727,25 dinara koristi se za pokriće rashoda u 2012. godini, i to:</t>
  </si>
  <si>
    <t>1) razne obaveze koje su nastali u 2011. g.</t>
  </si>
  <si>
    <t>(96.727,25)</t>
  </si>
  <si>
    <t>SASTAV PRIHODA</t>
  </si>
  <si>
    <t>SATAV PRIHODA</t>
  </si>
  <si>
    <t>I. PRIHOD OD PRODAJE USLUGA</t>
  </si>
  <si>
    <t>PRIHOD OD RODITELJA</t>
  </si>
  <si>
    <t>II. OSTALI PRIHOD</t>
  </si>
  <si>
    <t>OSTALI PRIHOD – TENDER, ITD</t>
  </si>
  <si>
    <t xml:space="preserve">III. DONACIJE </t>
  </si>
  <si>
    <t>Donacija od fizičkih i pravnih lica – GRADSKA UPRAVA DABAŠ</t>
  </si>
  <si>
    <t>Međunarodna donacija – SZÜLŐFÖLD ALAP</t>
  </si>
  <si>
    <t xml:space="preserve">IV. REFUNDACIJA BO. PREKO 30 DANA, </t>
  </si>
  <si>
    <t xml:space="preserve">   PORODJAJNO ODSUSTVO</t>
  </si>
  <si>
    <t xml:space="preserve">       - POROĐAJNO ODSUSTVO</t>
  </si>
  <si>
    <t xml:space="preserve">       - BO PREKO 30 DANA</t>
  </si>
  <si>
    <t>V. PRIHOD IZ BUDŽETA</t>
  </si>
  <si>
    <t>PRIHOD OD OSNIVAČA - zarada</t>
  </si>
  <si>
    <t>PRIHOD OD OSNIVAČA - za ostale namene</t>
  </si>
  <si>
    <t>OSTALI PRIHODI OD OSNIVAČA -LPA</t>
  </si>
  <si>
    <t>PRIHOD OD OSNIVAČA - OSIGURANJE</t>
  </si>
  <si>
    <t>PRIHOD OD OPŠTINE - TREĆE DETE – TRANSFER</t>
  </si>
  <si>
    <t xml:space="preserve">PRIHOD OD REPUBLIKE-ČETVOROČASOVNI </t>
  </si>
  <si>
    <t>PRIHOD OD REPUBLIKE - dečja nedelja, DBS</t>
  </si>
  <si>
    <t>VI. NEUTROŠENA SREDSTVA IZ 2010. GOD.</t>
  </si>
  <si>
    <t>- SREDSTVA AMORTIZACIJE</t>
  </si>
  <si>
    <t>- SREDSTVA NA ŽIRO RAČUNU 01.01.2011.</t>
  </si>
  <si>
    <t>UKUPNO PRIHODI</t>
  </si>
  <si>
    <t xml:space="preserve"> U budžetu Opštine Senta za 2010 godinu predviđeno je 60.510.000,00 dinara. Na</t>
  </si>
  <si>
    <t xml:space="preserve">kraju 2010. godine iz opštinskog budžeta primljeno je 54.819.885,20 dinara, znači za </t>
  </si>
  <si>
    <t>5.690.114,80 dinara odnosno za 9,40 % manje. (Zarade predviđene za 2010. godinu su 100 %</t>
  </si>
  <si>
    <t>izvršene.)</t>
  </si>
  <si>
    <t xml:space="preserve"> U budžetu Opštine Senta za 2011 godinu predviđeno je 72.244.000,00 dinara. Na</t>
  </si>
  <si>
    <t xml:space="preserve">kraju 2011. godine iz opštinskog budžeta primljeno je 70.542.449,00 dinara, znači za </t>
  </si>
  <si>
    <t>1.701.551,00 dinara odnosno za 2,36 % manje. (Zarade predviđene za 2011. godinu su 100 %</t>
  </si>
  <si>
    <t>OBAVEZE USTANOVE</t>
  </si>
  <si>
    <t>Neisplaćeni računi u 2011. godini:</t>
  </si>
  <si>
    <t>Neisplaćeni računi iz 2005,2006 i 2007 godine</t>
  </si>
  <si>
    <t>Dobavljač</t>
  </si>
  <si>
    <t>Dokumentacija</t>
  </si>
  <si>
    <t>Iznos</t>
  </si>
  <si>
    <t xml:space="preserve">Fabrika šećera TE-TO Senta </t>
  </si>
  <si>
    <t>Kamatni list 2005.</t>
  </si>
  <si>
    <t>Kamatni list 2006.</t>
  </si>
  <si>
    <t>Kamatni list 2007.</t>
  </si>
  <si>
    <t xml:space="preserve">UKUPNO </t>
  </si>
  <si>
    <t>Neisplaćeni računi iz 2010 godine</t>
  </si>
  <si>
    <t>Fabrika šećer &amp; Te-To Senta</t>
  </si>
  <si>
    <t>053</t>
  </si>
  <si>
    <t>UF- 1213,207,208,209,314,315,316,432,</t>
  </si>
  <si>
    <t>433,434,721,723,1051,1052,1053,1306,</t>
  </si>
  <si>
    <t>1307,1354,1358,1359,1360,</t>
  </si>
  <si>
    <t xml:space="preserve"> UKUPNO </t>
  </si>
  <si>
    <t>Neisplaćeni računi iz 2011 godine</t>
  </si>
  <si>
    <t>JP Elgas Senta</t>
  </si>
  <si>
    <t>UF - 556,557,754,838,</t>
  </si>
  <si>
    <t>UF- 867</t>
  </si>
  <si>
    <t>Mlekobel N. Miloševo</t>
  </si>
  <si>
    <t>UF- 1006,1048,1078,1127,1165</t>
  </si>
  <si>
    <t>UF-870,987,1108,1109,1110</t>
  </si>
  <si>
    <t xml:space="preserve">AD Žitopromet-Mlin Senta  </t>
  </si>
  <si>
    <t>UF-1092,1099,1103,</t>
  </si>
  <si>
    <t>UF-1034,1043,1045,1046,1047,1056,1058,</t>
  </si>
  <si>
    <t>1110,1111,1117,1118,</t>
  </si>
  <si>
    <t>1064,1066,1073,1075,1079,1084A,1091,</t>
  </si>
  <si>
    <t>1229,1230,1231,1245,</t>
  </si>
  <si>
    <t>1101,1103,1115,1117,1118,1126,1132,</t>
  </si>
  <si>
    <t>1247,1248,1264,1268,</t>
  </si>
  <si>
    <t>1135,1136,1142,1155,1156,1160,1161,</t>
  </si>
  <si>
    <t>UF - 205,311,442,540,</t>
  </si>
  <si>
    <t>1162,1168,1170</t>
  </si>
  <si>
    <t>Pertini Toys Beograd</t>
  </si>
  <si>
    <t>UF - 988</t>
  </si>
  <si>
    <t>UF-1159</t>
  </si>
  <si>
    <t>Trgopromet Subotica</t>
  </si>
  <si>
    <t>UF - 1034,1035,1036,</t>
  </si>
  <si>
    <t>UF – 968,969,1008,1009,1023,1024,1025,</t>
  </si>
  <si>
    <t>1037,1038,1083,1085,</t>
  </si>
  <si>
    <t>1026,1028,1029,1030,1031,1032,1040,</t>
  </si>
  <si>
    <t>1086,1087,1095,1100,</t>
  </si>
  <si>
    <t>1041,1050,1051,1052,1053,1054,1068,</t>
  </si>
  <si>
    <t>1271,1272,1273,1296,</t>
  </si>
  <si>
    <t>1069,1070,1072,1097,1098,1099,1100,</t>
  </si>
  <si>
    <t>1128,1129,1130,1131,1149,1150,1151,1152</t>
  </si>
  <si>
    <t>DOO Gross ABC Senta</t>
  </si>
  <si>
    <t>UF-1153</t>
  </si>
  <si>
    <t xml:space="preserve">Napomena: Ukupna obaveza Ustanove na dan 31.12.2011 godine iznosila je  4.509.761,90 dinara. </t>
  </si>
  <si>
    <t>Od toga prema Fabrici Šećera &amp; Te-To 3.547.161,84 dinara.</t>
  </si>
  <si>
    <t xml:space="preserve"> Iznos duga prema ostalim dobavljačima je  962.600,06 dinara, od čega  obaveze u iznosu od</t>
  </si>
  <si>
    <t>931.281,32 dinara imaju rok isplate posle 31.12.2011 godine.</t>
  </si>
  <si>
    <t>POTRAŽIVANJA  USTANOVE</t>
  </si>
  <si>
    <t>SASTAV RASHODA</t>
  </si>
  <si>
    <t>UKUPNO</t>
  </si>
  <si>
    <t>REPUBLIKA</t>
  </si>
  <si>
    <t>POKRAJINA</t>
  </si>
  <si>
    <t xml:space="preserve">OPŠTINA </t>
  </si>
  <si>
    <t>SOPSTVENI</t>
  </si>
  <si>
    <t>DONACIJA</t>
  </si>
  <si>
    <t>I ZARADA RADNIKA</t>
  </si>
  <si>
    <t>Potraživanja od roditelja</t>
  </si>
  <si>
    <t>II. NAKNADE U NATURI</t>
  </si>
  <si>
    <t>Potraživanje za isplaćenu naknadu za porodiljsko odsustvo.</t>
  </si>
  <si>
    <t>III.SOCIJALNA DAVANJA ZAPOSL.</t>
  </si>
  <si>
    <t>PORODILJSKO BOLOVANJE</t>
  </si>
  <si>
    <t>Potraživanje za isplaćenu naknadu za bolovanje preko 30 dana</t>
  </si>
  <si>
    <t>BOLOVANJE PREKO 30 DANA</t>
  </si>
  <si>
    <t>OTPREMNINA</t>
  </si>
  <si>
    <t>IV. NAKNADA ZA ZAPOSLENE</t>
  </si>
  <si>
    <t>V.JUBILARNA NAGRADA</t>
  </si>
  <si>
    <t>DIREKTOR:</t>
  </si>
  <si>
    <t>SASTAVILA:</t>
  </si>
  <si>
    <t>VI. TROŠKOVI PLATNOG PROMETA</t>
  </si>
  <si>
    <t xml:space="preserve"> </t>
  </si>
  <si>
    <t>..................................</t>
  </si>
  <si>
    <t>VII. ENERGETSKE USLUGE</t>
  </si>
  <si>
    <t>ELEKTRIČNA ENERGIJA</t>
  </si>
  <si>
    <t>PRIRODNI GAS</t>
  </si>
  <si>
    <t>LOŽ ULJE</t>
  </si>
  <si>
    <t>CENTRALNO GREJANJE</t>
  </si>
  <si>
    <t>VIII. KOMUNALNE USLUGE</t>
  </si>
  <si>
    <t>IX. USLUGE KOMUNIKAC.</t>
  </si>
  <si>
    <t>X. TROŠKOVI OSIGURANJA</t>
  </si>
  <si>
    <t>XI. TROŠK. SLUŽB.PUT. U ZEM. I INOS.</t>
  </si>
  <si>
    <t>XII. TROŠKOVI PUTOVANJA</t>
  </si>
  <si>
    <t>XIII.KOMPJUTERSKE USLUGE</t>
  </si>
  <si>
    <t>XIV. USLUGE USAVR.ZAPOSLENIH</t>
  </si>
  <si>
    <t>XV. USLUGE INFORMIS. - TENDER</t>
  </si>
  <si>
    <t>XVI. REPREZENTACIJA</t>
  </si>
  <si>
    <t>XVII. MEDICINSKE USLUGE</t>
  </si>
  <si>
    <t>XVIII. OSTALE SPEC. USLUGE</t>
  </si>
  <si>
    <t>XIX. TEKUĆE POPR. I ODRŽ. ZGRADA</t>
  </si>
  <si>
    <t>XX. TEKUĆE POPR. I ODRŽ. OPREME</t>
  </si>
  <si>
    <t>XXI. ADMINISTRATIVNI MATERIJAL</t>
  </si>
  <si>
    <t>XXII. MAT. ZA OBRAZ. I USAVR. ZAP.</t>
  </si>
  <si>
    <t>XXIII. MATERIJAL ZA SAOBRAĆAJ</t>
  </si>
  <si>
    <t>XXIV. MAT. ZA OBRAZ., KULT. I SPORT</t>
  </si>
  <si>
    <t>XXV. PROIZVODI ZA ČIŠĆENJE</t>
  </si>
  <si>
    <t>XXVI. ŽIVOTNA NAMIRNICA</t>
  </si>
  <si>
    <t>XXVII. MATERIJAL ZA POS. NAMENE</t>
  </si>
  <si>
    <t>XXVIII. OTPL. KAMATA DOM. BANKAMA</t>
  </si>
  <si>
    <t>XXIX. UPOTREBA OSN.SRED. - AMORT.</t>
  </si>
  <si>
    <t>XXX. KAZNE ZA KAŠNJENJE</t>
  </si>
  <si>
    <t>XXXI.OSTALI POREZI</t>
  </si>
  <si>
    <t>XXXII. OBAVEZNE TAKSE</t>
  </si>
  <si>
    <t>XXXIII.KUPOVINA OSN. SREDSTAVA</t>
  </si>
  <si>
    <t>XXXIV. OTPLATA GLAVNICE</t>
  </si>
  <si>
    <t>UKUPNO RASHODI</t>
  </si>
  <si>
    <t>Rashodi iskazani pod kolonom "Pokrajina" su rashodi koje pokrivamo iz naknade boravka trećih i</t>
  </si>
  <si>
    <t>četvrtih deteta u porodici. Te naknade usmerava Pokrajina na račun budžeta, koji je u opštinskom</t>
  </si>
  <si>
    <t>budžetu iskazan kao 463 – Transferi ostalim nivoima vlasti.</t>
  </si>
  <si>
    <t xml:space="preserve">         A  ZENTAI  "SNEŽANA - HÓFEHÉRKE" ÓVODA ÜZLETVITELI</t>
  </si>
  <si>
    <t xml:space="preserve"> EREDMÉNYE A 2011.-ES ÉVRE</t>
  </si>
  <si>
    <t>2010  ÉV</t>
  </si>
  <si>
    <t>2011 ÉV</t>
  </si>
  <si>
    <t>NÖVEKEDÉS</t>
  </si>
  <si>
    <t xml:space="preserve">Összjövedelem </t>
  </si>
  <si>
    <t xml:space="preserve">Össz kiadás </t>
  </si>
  <si>
    <t>Suficit – többletjövedelem</t>
  </si>
  <si>
    <t>A többletjövedelem – suficit 96.727,25 dinár összegben a kiadások fedezésére szolgál a 2012-es évben,</t>
  </si>
  <si>
    <t>mégpedig:</t>
  </si>
  <si>
    <t>1) kötelezettségek fedezése amelyek a  2011.- es évre vonatkoznak.</t>
  </si>
  <si>
    <t>A JÖVEDELEM  ÖSSZETÉTELE</t>
  </si>
  <si>
    <t>I. SZOLGÁLTATÁS VÉGZÉSÉBŐL EREDŐ JÖVEDELEM</t>
  </si>
  <si>
    <t>SZÜLŐKTŐL EREDŐ JÖVEDELEM</t>
  </si>
  <si>
    <t>II. EGYÉB JÖVEDELEM</t>
  </si>
  <si>
    <t>EGYÉB JÖVEDELEM – TENDER, STB</t>
  </si>
  <si>
    <t>III. DONÁCIÓK</t>
  </si>
  <si>
    <t>Fizikai és jogi személyektől származó donáció – DABAS</t>
  </si>
  <si>
    <t>Nemzetközi donáció – SZÜLŐFÖLD ALAP</t>
  </si>
  <si>
    <t>IV. 30 NAPON TÚLI BETEGSZABADSÁG VISSZATÉRÍTÉSE,</t>
  </si>
  <si>
    <t xml:space="preserve">SZÜLÉSSZABADSÁG  </t>
  </si>
  <si>
    <t xml:space="preserve">       - SZÜLÉSSZABADSÁG  </t>
  </si>
  <si>
    <t xml:space="preserve">       - 30 NAPON TÚLI BETEGSZABADSÁG </t>
  </si>
  <si>
    <t>V. KÖLTSÉGVETÉSBŐL EREDŐ JÖVEDELEM</t>
  </si>
  <si>
    <t>JÖVEDELEM AZ ALAPÍTÓTÓL – fizetés</t>
  </si>
  <si>
    <t>JÖVEDELEM AZ ALAPÍTÓTÓL –egyéb használatra</t>
  </si>
  <si>
    <t>EGYÉB JÖVEDELEM AZ ALAPÍTÓTÓL –LPA</t>
  </si>
  <si>
    <t>JÖVEDELEM AZ ALAPÍTÓTÓL –biztosítás</t>
  </si>
  <si>
    <t>JÖVED. AZ ALAPÍTÓTÓL –HARMADIK GYEREK– TRANSF.</t>
  </si>
  <si>
    <t>KÖZTÁRSASÁGTÓL SZÁRMAZÓ JÖV. – NÉGYÓRÁS TART.</t>
  </si>
  <si>
    <t>KÖZTÁRSASÁGTÓL SZÁRMAZÓ JÖV.– gyermekhét, DBS</t>
  </si>
  <si>
    <t>VI. NEM ELHASZNÁLT ESZKÖZÖK 2010.- BŐL</t>
  </si>
  <si>
    <t>- AMORTIZÁCIÓS ESZKÖZÖK</t>
  </si>
  <si>
    <t>- FOLYÓSZÁMLÁN LÉVŐ ESZKÖZÖK  2011.01.01.-ÉN</t>
  </si>
  <si>
    <t>ÖSSZJÖVEDELEM:</t>
  </si>
  <si>
    <t xml:space="preserve"> 2010-es év végén 54.819.885,20 dinárt kaptunk a községi költségvetésből, tehát 5.690.114,80 dinárral,</t>
  </si>
  <si>
    <t>illetőleg 9,40 %  kevesebbet.  (A 2010-es évre vonatkozó  kereseteket  100 % - ban megkaptuk).</t>
  </si>
  <si>
    <t xml:space="preserve"> A 2011-es évi költségvetésben az óvoda számára 72.244.000,00 dinár lett előlátva. A</t>
  </si>
  <si>
    <t xml:space="preserve">2011-es év végén 70.542.449,00 dinárt kaptunk a községi költségvetésből, tehát 1.701.551,00 dinárral, </t>
  </si>
  <si>
    <t>illetőleg 2,36 % kevesebbet. (A 2011-es évre vonatkozó  kereseteket  100 % - ban megkaptuk).</t>
  </si>
  <si>
    <t>AZ INTÉZMÉNY KÖTELEZETTSÉGEI</t>
  </si>
  <si>
    <t>Kifizetetlen számlák 2011-ben:</t>
  </si>
  <si>
    <t>Kifizetetlen számlák 2005,2006 és 2007 – ből</t>
  </si>
  <si>
    <t>Szállító</t>
  </si>
  <si>
    <t>Dokumentumok</t>
  </si>
  <si>
    <t>Összeg</t>
  </si>
  <si>
    <t>Kamatlap 2005.</t>
  </si>
  <si>
    <t>Kamatlap 2006.</t>
  </si>
  <si>
    <t>Kamatlap 2007.</t>
  </si>
  <si>
    <t>ÖSSZESEN</t>
  </si>
  <si>
    <t>Kifizetetlen számlák 2010-ben:</t>
  </si>
  <si>
    <t>Kifizetetlen számlák 2011-ben</t>
  </si>
  <si>
    <t xml:space="preserve">Megjegyzés: 2011. december 31-én  az Intézmény összkötelezettsége  4.509.761,90 dinárt tett ki. </t>
  </si>
  <si>
    <t xml:space="preserve">Ebből a Fabrika Šećera &amp; Te-To felé  3.547.161,84 dinár. </t>
  </si>
  <si>
    <t xml:space="preserve"> Tartozás a többi szállító felé 962.600,06 dinárt tett ki, amelyből 931.281,32 dinár értékű számlának</t>
  </si>
  <si>
    <t xml:space="preserve"> a kifizetési határideje 2011. december 31.-e után van.</t>
  </si>
  <si>
    <t>AZ INTÉZMÉNY KÖVETELÉSEI</t>
  </si>
  <si>
    <t>A KIADÁSOK ÖSSZETÉTELE</t>
  </si>
  <si>
    <t>KÖZTÁRS.</t>
  </si>
  <si>
    <t>TARTOM.</t>
  </si>
  <si>
    <t>KÖZSÉG</t>
  </si>
  <si>
    <t>SAJÁT FORR.</t>
  </si>
  <si>
    <t>DONÁCIÓ</t>
  </si>
  <si>
    <t>I A FOGLAKOZTATOTTAK KERESETE</t>
  </si>
  <si>
    <t>Követelés a szülőktől</t>
  </si>
  <si>
    <t>II. TERMÉSZETBENI JUTTATÁSOK</t>
  </si>
  <si>
    <t>Követelés a kifizetett szülésszabadságra</t>
  </si>
  <si>
    <t>III.SZOCIÁLIS JUTTATÁSOK</t>
  </si>
  <si>
    <t>SZÜLÉSSZABADSÁG</t>
  </si>
  <si>
    <t>Követelés a kifizetett 30napon túli betegszabadságra</t>
  </si>
  <si>
    <t>30 NAPON TÚLI BETEGSZABADSÁG</t>
  </si>
  <si>
    <t>VÉGKIELÉGÍTÉS</t>
  </si>
  <si>
    <t>IV.A FOGLAKOZTATOTTAK TÉRÍTÉSEI</t>
  </si>
  <si>
    <t>V.JUBILÁRIS KÖLTSÉGEK</t>
  </si>
  <si>
    <t>IGAZGATÓ:</t>
  </si>
  <si>
    <t>ÖSSZEÁLLÍTÓ:</t>
  </si>
  <si>
    <t>VI. FIZETÉSFORGALOM KÖLTSÉGEI</t>
  </si>
  <si>
    <t>VII. ENERGIA KÖLTSÉGEI</t>
  </si>
  <si>
    <t>ELEKTROMOS ÁRAM</t>
  </si>
  <si>
    <t>FÖLDGÁZ</t>
  </si>
  <si>
    <t>FÜTŐOLAJ</t>
  </si>
  <si>
    <t>KÖZPONTI FŰTÉS</t>
  </si>
  <si>
    <t>VIII. KOMMUNÁLIS SZOLGÁLTATÁSOK</t>
  </si>
  <si>
    <t>IX. TÁVKÖZLÉSI SZOLGÁGTATÁSOK</t>
  </si>
  <si>
    <t>X. BIZTOSÍTÁSI KÖLTSÉGEK</t>
  </si>
  <si>
    <t>XI. BELF. ÉS KÜLF. HIVAT.ÚT KÖLTS.</t>
  </si>
  <si>
    <t>XII. UTAZÁSI KÖLTSÉGEK</t>
  </si>
  <si>
    <t>XIII. SZÁMÍTÓGÉP KARBANT.KÖLTS.</t>
  </si>
  <si>
    <t>XIV. FOGLALK.TOVÁBBKÉPZÉSI KÖLTS.</t>
  </si>
  <si>
    <t>XV. TÁJÉKOZTAT.SZOLG. - TENDER</t>
  </si>
  <si>
    <t>XVI. REPREZENTÁCIÓ</t>
  </si>
  <si>
    <t>XVII. EGÉSZSÉGÜGYI SZOLGÁLTAT.</t>
  </si>
  <si>
    <t>XVIII. EGYÉB SPECIÁLIS SZOLGÁLT.</t>
  </si>
  <si>
    <t xml:space="preserve">XIX. ÉPÜLETEK FOLYÓ JAVÍTÁSI </t>
  </si>
  <si>
    <t>ÉS KARBANT. KÖLTSÉGEI</t>
  </si>
  <si>
    <t>XX. ESZKÖZÖK FOLYÓ JAVÍTÁSI</t>
  </si>
  <si>
    <t>XXI.  ADMINISZTRÁCIÓS ANYAG</t>
  </si>
  <si>
    <t>XXII. FOGLALKOZT.TOVÁBBKÉPZ.</t>
  </si>
  <si>
    <t>SZOLGÁLÓ ANYAG</t>
  </si>
  <si>
    <t>XXIII.  BENZIN</t>
  </si>
  <si>
    <t>XXIV. ANYAG AZ OKTATÁSRA, KULT.</t>
  </si>
  <si>
    <t>XXV. TISZTÍTÓSZEREK</t>
  </si>
  <si>
    <t>XXVI. ÉLELMISZER</t>
  </si>
  <si>
    <t>XXVII. ANYAG KÜLÖNLEGES CÉLRA</t>
  </si>
  <si>
    <t>XXVIII. HAZAI KAMATOK TÖRLESZTÉSE</t>
  </si>
  <si>
    <t>XXIX. AMORTIZÁCIÓ</t>
  </si>
  <si>
    <t>XXX. KÉSEDELMI BŰNTETÉS</t>
  </si>
  <si>
    <t>XXXI.EGYÉB ADÓK</t>
  </si>
  <si>
    <t>XXXII. KÖTELEZŐ ILLETÉKEK</t>
  </si>
  <si>
    <t>XXXIII. ALAPESZKÖZ VÁSÁRLÁS</t>
  </si>
  <si>
    <t>XXXIV. TŐKE VISSZATÉRÍTÉS</t>
  </si>
  <si>
    <t>KIADÁSOK ÖSSZESEN</t>
  </si>
  <si>
    <t xml:space="preserve">MEGJEGYZÉS: a kiadások  az alapján vannak feltüntetve, hogy milyen forrásból lettek fizetve és </t>
  </si>
  <si>
    <t xml:space="preserve"> ezrekben vannak kifejezve. A „Pokrajina“ oszlop alatt feltüntetett költségeket a harmadik és negyedik</t>
  </si>
  <si>
    <t>gyerek tartózkodási költségeinek fedezésére szolgáló eszközből fedezzük. Ezeket az eszközöket</t>
  </si>
  <si>
    <t>a tartományi költségvetésből biztosítják, amit az Alapító folyószámlájára utalnak, ami a községi</t>
  </si>
  <si>
    <t>költségvetésben a 463 -  Átutalások egyéb hatalmi szinteknek -költséghelyen van kimutatva.</t>
  </si>
  <si>
    <t>Napomena: Rashodi su razvrstani na osnovu izvora iz kojih su plaćeni i  izraženi su u hiljadama dinara.</t>
  </si>
  <si>
    <r>
      <t>A 2010-es évi költségvetésben az óvoda számára 60.510.000,00 dinár lett előlátva</t>
    </r>
    <r>
      <rPr>
        <sz val="9"/>
        <rFont val="Arial"/>
        <family val="2"/>
      </rPr>
      <t xml:space="preserve"> . 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</si>
</sst>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sz val="10"/>
      <color indexed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 CE"/>
      <family val="2"/>
    </font>
    <font>
      <sz val="8"/>
      <name val="Arial CE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0" fillId="0" borderId="18" xfId="0" applyNumberFormat="1" applyBorder="1" applyAlignment="1">
      <alignment horizontal="right" vertical="center"/>
    </xf>
    <xf numFmtId="0" fontId="0" fillId="0" borderId="19" xfId="0" applyFont="1" applyBorder="1" applyAlignment="1">
      <alignment readingOrder="2"/>
    </xf>
    <xf numFmtId="0" fontId="0" fillId="0" borderId="20" xfId="0" applyBorder="1" applyAlignment="1">
      <alignment readingOrder="2"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 readingOrder="2"/>
    </xf>
    <xf numFmtId="0" fontId="0" fillId="0" borderId="13" xfId="0" applyBorder="1" applyAlignment="1">
      <alignment readingOrder="2"/>
    </xf>
    <xf numFmtId="0" fontId="0" fillId="0" borderId="22" xfId="0" applyFont="1" applyBorder="1" applyAlignment="1">
      <alignment readingOrder="2"/>
    </xf>
    <xf numFmtId="4" fontId="0" fillId="0" borderId="23" xfId="0" applyNumberFormat="1" applyBorder="1" applyAlignment="1">
      <alignment readingOrder="2"/>
    </xf>
    <xf numFmtId="4" fontId="0" fillId="0" borderId="24" xfId="0" applyNumberForma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12" xfId="0" applyFont="1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10" fillId="0" borderId="0" xfId="0" applyFont="1" applyFill="1" applyAlignment="1">
      <alignment/>
    </xf>
    <xf numFmtId="3" fontId="7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14" fillId="0" borderId="0" xfId="0" applyFont="1" applyAlignment="1">
      <alignment/>
    </xf>
    <xf numFmtId="3" fontId="17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3" fontId="6" fillId="0" borderId="0" xfId="0" applyNumberFormat="1" applyFont="1" applyAlignment="1">
      <alignment/>
    </xf>
    <xf numFmtId="49" fontId="0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30" xfId="0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0" fontId="0" fillId="0" borderId="33" xfId="0" applyFont="1" applyBorder="1" applyAlignment="1">
      <alignment horizontal="left" vertical="center"/>
    </xf>
    <xf numFmtId="4" fontId="0" fillId="0" borderId="18" xfId="0" applyNumberForma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 wrapText="1" shrinkToFit="1"/>
    </xf>
    <xf numFmtId="4" fontId="0" fillId="0" borderId="16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PRIHODI I RASHODI U 2010. I 2011. GODINI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IZVESTAJ!$H$11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IZVESTAJ!$I$11:$J$11</c:f>
              <c:numCache/>
            </c:numRef>
          </c:val>
        </c:ser>
        <c:ser>
          <c:idx val="1"/>
          <c:order val="1"/>
          <c:tx>
            <c:strRef>
              <c:f>IZVESTAJ!$H$12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IZVESTAJ!$I$12:$J$12</c:f>
              <c:numCache/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PRIHODI                                 RASHODI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589"/>
        <c:crossesAt val="0"/>
        <c:auto val="1"/>
        <c:lblOffset val="100"/>
        <c:noMultiLvlLbl val="0"/>
      </c:catAx>
      <c:valAx>
        <c:axId val="453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PRIHODI I RASHODI U 2010. I 2011. GODINI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PREVOD!$G$11:$G$11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PREVOD!$H$11:$I$11</c:f>
              <c:numCache/>
            </c:numRef>
          </c:val>
        </c:ser>
        <c:ser>
          <c:idx val="1"/>
          <c:order val="1"/>
          <c:tx>
            <c:strRef>
              <c:f>PREVOD!$G$12:$G$12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PREVOD!$H$12:$I$12</c:f>
              <c:numCache/>
            </c:numRef>
          </c:val>
        </c:ser>
        <c:axId val="5646118"/>
        <c:axId val="50815063"/>
      </c:bar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PRIHODI                                 RASHODI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15063"/>
        <c:crossesAt val="0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61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27</xdr:row>
      <xdr:rowOff>19050</xdr:rowOff>
    </xdr:from>
    <xdr:to>
      <xdr:col>6</xdr:col>
      <xdr:colOff>142875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923925" y="4686300"/>
        <a:ext cx="37433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27</xdr:row>
      <xdr:rowOff>38100</xdr:rowOff>
    </xdr:from>
    <xdr:to>
      <xdr:col>5</xdr:col>
      <xdr:colOff>238125</xdr:colOff>
      <xdr:row>46</xdr:row>
      <xdr:rowOff>28575</xdr:rowOff>
    </xdr:to>
    <xdr:graphicFrame>
      <xdr:nvGraphicFramePr>
        <xdr:cNvPr id="1" name="Chart 1"/>
        <xdr:cNvGraphicFramePr/>
      </xdr:nvGraphicFramePr>
      <xdr:xfrm>
        <a:off x="942975" y="4724400"/>
        <a:ext cx="35909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00"/>
  <sheetViews>
    <sheetView view="pageBreakPreview" zoomScaleSheetLayoutView="100" workbookViewId="0" topLeftCell="A213">
      <selection activeCell="E214" sqref="E214"/>
    </sheetView>
  </sheetViews>
  <sheetFormatPr defaultColWidth="9.140625" defaultRowHeight="12.75"/>
  <cols>
    <col min="1" max="1" width="18.140625" style="0" customWidth="1"/>
    <col min="2" max="2" width="8.28125" style="0" customWidth="1"/>
    <col min="3" max="3" width="8.8515625" style="0" customWidth="1"/>
    <col min="4" max="4" width="0" style="0" hidden="1" customWidth="1"/>
    <col min="5" max="5" width="19.140625" style="0" customWidth="1"/>
    <col min="6" max="6" width="13.421875" style="0" customWidth="1"/>
    <col min="7" max="7" width="13.140625" style="0" customWidth="1"/>
    <col min="8" max="8" width="7.421875" style="0" customWidth="1"/>
    <col min="9" max="9" width="7.7109375" style="1" customWidth="1"/>
    <col min="10" max="10" width="6.8515625" style="0" customWidth="1"/>
    <col min="11" max="11" width="9.28125" style="0" customWidth="1"/>
    <col min="12" max="12" width="8.7109375" style="0" customWidth="1"/>
    <col min="13" max="13" width="10.28125" style="0" customWidth="1"/>
    <col min="14" max="14" width="9.28125" style="0" customWidth="1"/>
  </cols>
  <sheetData>
    <row r="3" spans="1:9" s="116" customFormat="1" ht="12.75">
      <c r="A3" s="114" t="s">
        <v>0</v>
      </c>
      <c r="B3" s="114"/>
      <c r="C3" s="114"/>
      <c r="D3" s="114"/>
      <c r="E3" s="114"/>
      <c r="F3" s="114"/>
      <c r="G3" s="114"/>
      <c r="H3" s="114"/>
      <c r="I3" s="115"/>
    </row>
    <row r="4" spans="3:8" ht="15.75">
      <c r="C4" s="2"/>
      <c r="D4" s="2"/>
      <c r="E4" s="3"/>
      <c r="F4" s="3"/>
      <c r="G4" s="4"/>
      <c r="H4" s="4"/>
    </row>
    <row r="5" spans="2:8" ht="15.75">
      <c r="B5" s="2"/>
      <c r="C5" s="2"/>
      <c r="D5" s="2"/>
      <c r="E5" s="3" t="s">
        <v>1</v>
      </c>
      <c r="F5" s="3"/>
      <c r="G5" s="4"/>
      <c r="H5" s="4"/>
    </row>
    <row r="6" spans="2:8" ht="15.75">
      <c r="B6" s="2"/>
      <c r="C6" s="2"/>
      <c r="D6" s="2"/>
      <c r="E6" s="3"/>
      <c r="F6" s="3"/>
      <c r="G6" s="4"/>
      <c r="H6" s="4"/>
    </row>
    <row r="7" spans="2:8" ht="15.75">
      <c r="B7" s="2"/>
      <c r="C7" s="2"/>
      <c r="D7" s="2"/>
      <c r="E7" s="3"/>
      <c r="F7" s="3"/>
      <c r="G7" s="4"/>
      <c r="H7" s="4"/>
    </row>
    <row r="8" spans="5:6" ht="12.75">
      <c r="E8" s="5"/>
      <c r="F8" s="5"/>
    </row>
    <row r="9" spans="5:7" ht="12.75">
      <c r="E9" s="6" t="s">
        <v>2</v>
      </c>
      <c r="F9" s="6" t="s">
        <v>3</v>
      </c>
      <c r="G9" s="7" t="s">
        <v>4</v>
      </c>
    </row>
    <row r="10" spans="5:9" ht="12.75">
      <c r="E10" s="8"/>
      <c r="G10" s="9" t="s">
        <v>5</v>
      </c>
      <c r="I10" s="10"/>
    </row>
    <row r="11" spans="1:10" ht="14.25">
      <c r="A11" s="11" t="s">
        <v>6</v>
      </c>
      <c r="B11" s="11"/>
      <c r="C11" s="11"/>
      <c r="E11" s="12">
        <v>81329393.75</v>
      </c>
      <c r="F11" s="5">
        <f>G89</f>
        <v>97346364.37999998</v>
      </c>
      <c r="G11" s="12">
        <f>100-((E11/F11)*100)</f>
        <v>16.45358892652257</v>
      </c>
      <c r="I11" s="10"/>
      <c r="J11" s="1"/>
    </row>
    <row r="12" spans="1:10" ht="14.25">
      <c r="A12" s="11"/>
      <c r="B12" s="11"/>
      <c r="C12" s="11"/>
      <c r="E12" s="10">
        <v>81329</v>
      </c>
      <c r="F12" s="10">
        <v>97346</v>
      </c>
      <c r="G12" s="8"/>
      <c r="I12" s="10"/>
      <c r="J12" s="1"/>
    </row>
    <row r="13" spans="1:7" ht="14.25">
      <c r="A13" s="11" t="s">
        <v>7</v>
      </c>
      <c r="B13" s="11"/>
      <c r="C13" s="11"/>
      <c r="E13" s="12">
        <v>81077305.47</v>
      </c>
      <c r="F13" s="5">
        <v>97249637.13</v>
      </c>
      <c r="G13" s="12">
        <f>100-((E13/F13)*100)</f>
        <v>16.629709001773833</v>
      </c>
    </row>
    <row r="14" spans="1:7" ht="14.25">
      <c r="A14" s="11"/>
      <c r="B14" s="11"/>
      <c r="C14" s="11"/>
      <c r="E14" s="10">
        <v>81077</v>
      </c>
      <c r="F14" s="1">
        <v>97250</v>
      </c>
      <c r="G14" s="12"/>
    </row>
    <row r="15" spans="1:7" ht="14.25">
      <c r="A15" s="11" t="s">
        <v>8</v>
      </c>
      <c r="B15" s="11"/>
      <c r="C15" s="11"/>
      <c r="E15" s="12">
        <f>E11-E13</f>
        <v>252088.2800000012</v>
      </c>
      <c r="F15" s="5">
        <f>F11-F13</f>
        <v>96727.2499999851</v>
      </c>
      <c r="G15" s="12"/>
    </row>
    <row r="16" spans="1:7" ht="14.25">
      <c r="A16" s="11"/>
      <c r="B16" s="11"/>
      <c r="C16" s="11"/>
      <c r="F16" s="12"/>
      <c r="G16" s="12"/>
    </row>
    <row r="17" spans="1:7" ht="14.25">
      <c r="A17" s="11"/>
      <c r="B17" s="11"/>
      <c r="C17" s="11"/>
      <c r="E17" s="5"/>
      <c r="F17" s="5"/>
      <c r="G17" s="5"/>
    </row>
    <row r="18" spans="1:7" ht="14.25">
      <c r="A18" s="11"/>
      <c r="B18" s="11"/>
      <c r="C18" s="11"/>
      <c r="E18" s="5"/>
      <c r="F18" s="5"/>
      <c r="G18" s="5"/>
    </row>
    <row r="19" ht="12.75">
      <c r="E19" s="5"/>
    </row>
    <row r="20" spans="1:9" s="117" customFormat="1" ht="12">
      <c r="A20" s="117" t="s">
        <v>9</v>
      </c>
      <c r="E20" s="118"/>
      <c r="F20" s="118"/>
      <c r="I20" s="119"/>
    </row>
    <row r="21" spans="5:6" ht="12.75">
      <c r="E21" s="5"/>
      <c r="F21" s="5"/>
    </row>
    <row r="22" spans="2:6" ht="12.75">
      <c r="B22" t="s">
        <v>10</v>
      </c>
      <c r="E22" s="5"/>
      <c r="F22" s="13" t="s">
        <v>11</v>
      </c>
    </row>
    <row r="23" spans="5:6" ht="12.75">
      <c r="E23" s="5"/>
      <c r="F23" s="5"/>
    </row>
    <row r="24" spans="5:6" ht="12.75">
      <c r="E24" s="5"/>
      <c r="F24" s="5"/>
    </row>
    <row r="25" spans="5:6" ht="12.75">
      <c r="E25" s="5"/>
      <c r="F25" s="5"/>
    </row>
    <row r="26" spans="5:6" ht="12.75">
      <c r="E26" s="5"/>
      <c r="F26" s="5"/>
    </row>
    <row r="27" spans="2:8" ht="12.75">
      <c r="B27" s="14"/>
      <c r="C27" s="14"/>
      <c r="F27" s="5"/>
      <c r="H27" s="15"/>
    </row>
    <row r="28" spans="2:8" ht="12.75">
      <c r="B28" s="14"/>
      <c r="C28" s="14"/>
      <c r="E28" s="5"/>
      <c r="H28" s="5"/>
    </row>
    <row r="29" spans="2:8" ht="12.75">
      <c r="B29" s="14"/>
      <c r="C29" s="14"/>
      <c r="F29" s="5"/>
      <c r="H29" s="5"/>
    </row>
    <row r="30" spans="6:8" ht="12.75">
      <c r="F30" s="5"/>
      <c r="H30" s="5"/>
    </row>
    <row r="31" spans="6:8" ht="12.75">
      <c r="F31" s="5"/>
      <c r="H31" s="5"/>
    </row>
    <row r="32" spans="6:8" ht="12.75">
      <c r="F32" s="5"/>
      <c r="H32" s="5"/>
    </row>
    <row r="33" spans="6:8" ht="12.75">
      <c r="F33" s="5"/>
      <c r="H33" s="5"/>
    </row>
    <row r="34" spans="6:8" ht="12.75">
      <c r="F34" s="5"/>
      <c r="H34" s="5"/>
    </row>
    <row r="35" spans="6:8" ht="12.75">
      <c r="F35" s="5"/>
      <c r="H35" s="5"/>
    </row>
    <row r="36" spans="6:8" ht="12.75">
      <c r="F36" s="5"/>
      <c r="H36" s="5"/>
    </row>
    <row r="37" spans="6:8" ht="12.75">
      <c r="F37" s="5"/>
      <c r="H37" s="5"/>
    </row>
    <row r="38" spans="6:8" ht="12.75">
      <c r="F38" s="5"/>
      <c r="H38" s="5"/>
    </row>
    <row r="39" spans="6:8" ht="12.75">
      <c r="F39" s="5"/>
      <c r="H39" s="5"/>
    </row>
    <row r="40" spans="6:8" ht="12.75">
      <c r="F40" s="5"/>
      <c r="H40" s="5"/>
    </row>
    <row r="54" ht="18.75">
      <c r="C54" s="16" t="s">
        <v>12</v>
      </c>
    </row>
    <row r="56" ht="18.75">
      <c r="D56" s="16" t="s">
        <v>13</v>
      </c>
    </row>
    <row r="58" spans="1:7" ht="12.75">
      <c r="A58" s="17" t="s">
        <v>14</v>
      </c>
      <c r="G58" s="18">
        <f>G60+G61</f>
        <v>10862765.02</v>
      </c>
    </row>
    <row r="59" spans="1:7" ht="12.75">
      <c r="A59" s="17"/>
      <c r="G59" s="18"/>
    </row>
    <row r="60" spans="1:8" ht="12.75">
      <c r="A60" t="s">
        <v>15</v>
      </c>
      <c r="G60" s="5">
        <v>10862765.02</v>
      </c>
      <c r="H60" s="5"/>
    </row>
    <row r="61" spans="7:8" ht="12.75">
      <c r="G61" s="5"/>
      <c r="H61" s="5"/>
    </row>
    <row r="62" spans="1:7" ht="12.75">
      <c r="A62" s="17" t="s">
        <v>16</v>
      </c>
      <c r="G62" s="18">
        <f>G63</f>
        <v>46406.8</v>
      </c>
    </row>
    <row r="63" spans="1:7" ht="12.75">
      <c r="A63" t="s">
        <v>17</v>
      </c>
      <c r="G63" s="5">
        <v>46406.8</v>
      </c>
    </row>
    <row r="65" spans="1:7" ht="12.75">
      <c r="A65" s="17" t="s">
        <v>18</v>
      </c>
      <c r="G65" s="18">
        <f>G67+G68</f>
        <v>338732.76</v>
      </c>
    </row>
    <row r="66" spans="1:7" ht="12.75">
      <c r="A66" s="17"/>
      <c r="G66" s="18"/>
    </row>
    <row r="67" spans="1:7" ht="12.75">
      <c r="A67" t="s">
        <v>19</v>
      </c>
      <c r="G67" s="5">
        <v>149600</v>
      </c>
    </row>
    <row r="68" spans="1:7" ht="12.75">
      <c r="A68" t="s">
        <v>20</v>
      </c>
      <c r="G68" s="5">
        <v>189132.76</v>
      </c>
    </row>
    <row r="69" ht="12.75">
      <c r="G69" s="5"/>
    </row>
    <row r="70" spans="1:7" ht="12.75">
      <c r="A70" s="17" t="s">
        <v>21</v>
      </c>
      <c r="G70" s="5"/>
    </row>
    <row r="71" spans="1:7" ht="12.75">
      <c r="A71" s="17" t="s">
        <v>22</v>
      </c>
      <c r="G71" s="18">
        <f>G72+G73</f>
        <v>4088924.12</v>
      </c>
    </row>
    <row r="72" spans="1:7" ht="12.75">
      <c r="A72" s="19" t="s">
        <v>23</v>
      </c>
      <c r="G72" s="20">
        <v>3599018.16</v>
      </c>
    </row>
    <row r="73" spans="1:7" ht="12.75">
      <c r="A73" s="19" t="s">
        <v>24</v>
      </c>
      <c r="G73" s="20">
        <v>489905.96</v>
      </c>
    </row>
    <row r="74" spans="1:7" ht="12.75">
      <c r="A74" s="17"/>
      <c r="G74" s="18"/>
    </row>
    <row r="75" spans="1:7" ht="12.75">
      <c r="A75" s="17" t="s">
        <v>25</v>
      </c>
      <c r="G75" s="18">
        <f>SUM(G77:G83)</f>
        <v>81694338.02</v>
      </c>
    </row>
    <row r="76" ht="12.75">
      <c r="G76" s="5"/>
    </row>
    <row r="77" spans="1:7" ht="12.75">
      <c r="A77" s="21" t="s">
        <v>26</v>
      </c>
      <c r="G77" s="5">
        <v>63938000</v>
      </c>
    </row>
    <row r="78" spans="1:7" ht="12.75">
      <c r="A78" t="s">
        <v>27</v>
      </c>
      <c r="G78" s="5">
        <v>6604449</v>
      </c>
    </row>
    <row r="79" spans="1:7" ht="12.75">
      <c r="A79" s="21" t="s">
        <v>28</v>
      </c>
      <c r="G79" s="5">
        <v>60000</v>
      </c>
    </row>
    <row r="80" spans="1:7" ht="12.75">
      <c r="A80" s="21" t="s">
        <v>29</v>
      </c>
      <c r="G80" s="5">
        <v>10686.57</v>
      </c>
    </row>
    <row r="81" spans="1:7" ht="12.75">
      <c r="A81" t="s">
        <v>30</v>
      </c>
      <c r="G81" s="5">
        <v>3459899.02</v>
      </c>
    </row>
    <row r="82" spans="1:7" ht="12.75">
      <c r="A82" t="s">
        <v>31</v>
      </c>
      <c r="G82" s="5">
        <v>7586132</v>
      </c>
    </row>
    <row r="83" spans="1:7" ht="12.75">
      <c r="A83" t="s">
        <v>32</v>
      </c>
      <c r="G83" s="5">
        <v>35171.43</v>
      </c>
    </row>
    <row r="85" spans="1:7" ht="12.75">
      <c r="A85" s="22" t="s">
        <v>33</v>
      </c>
      <c r="G85" s="23">
        <f>G86+G87</f>
        <v>315197.66</v>
      </c>
    </row>
    <row r="86" spans="1:7" ht="12.75">
      <c r="A86" t="s">
        <v>34</v>
      </c>
      <c r="G86" s="5">
        <v>63109.38</v>
      </c>
    </row>
    <row r="87" spans="1:7" ht="12.75">
      <c r="A87" t="s">
        <v>35</v>
      </c>
      <c r="G87" s="5">
        <v>252088.28</v>
      </c>
    </row>
    <row r="88" ht="12.75">
      <c r="G88" s="5"/>
    </row>
    <row r="89" spans="2:7" ht="12.75">
      <c r="B89" s="24"/>
      <c r="C89" s="24" t="s">
        <v>36</v>
      </c>
      <c r="D89" s="24"/>
      <c r="E89" s="24"/>
      <c r="G89" s="15">
        <f>G58+G65+G71+G75+G85+G62</f>
        <v>97346364.37999998</v>
      </c>
    </row>
    <row r="93" spans="1:6" ht="12.75">
      <c r="A93" t="s">
        <v>37</v>
      </c>
      <c r="E93" s="5"/>
      <c r="F93" s="5"/>
    </row>
    <row r="94" spans="1:6" ht="12.75">
      <c r="A94" t="s">
        <v>38</v>
      </c>
      <c r="E94" s="5"/>
      <c r="F94" s="5"/>
    </row>
    <row r="95" spans="1:6" ht="12.75">
      <c r="A95" t="s">
        <v>39</v>
      </c>
      <c r="E95" s="5"/>
      <c r="F95" s="5"/>
    </row>
    <row r="96" spans="1:6" ht="12.75">
      <c r="A96" t="s">
        <v>40</v>
      </c>
      <c r="E96" s="5"/>
      <c r="F96" s="5"/>
    </row>
    <row r="98" spans="1:7" ht="12.75">
      <c r="A98" s="25" t="s">
        <v>41</v>
      </c>
      <c r="B98" s="25"/>
      <c r="C98" s="25"/>
      <c r="D98" s="25"/>
      <c r="E98" s="26"/>
      <c r="F98" s="26"/>
      <c r="G98" s="25"/>
    </row>
    <row r="99" spans="1:7" ht="12.75">
      <c r="A99" s="25" t="s">
        <v>42</v>
      </c>
      <c r="B99" s="25"/>
      <c r="C99" s="25"/>
      <c r="D99" s="25"/>
      <c r="E99" s="26"/>
      <c r="F99" s="26"/>
      <c r="G99" s="25"/>
    </row>
    <row r="100" spans="1:7" ht="12.75">
      <c r="A100" s="25" t="s">
        <v>43</v>
      </c>
      <c r="B100" s="25"/>
      <c r="C100" s="25"/>
      <c r="D100" s="25"/>
      <c r="E100" s="26"/>
      <c r="F100" s="26"/>
      <c r="G100" s="25"/>
    </row>
    <row r="101" spans="1:7" ht="12.75">
      <c r="A101" s="25" t="s">
        <v>40</v>
      </c>
      <c r="B101" s="25"/>
      <c r="C101" s="25"/>
      <c r="D101" s="25"/>
      <c r="E101" s="26"/>
      <c r="F101" s="26"/>
      <c r="G101" s="25"/>
    </row>
    <row r="103" spans="5:6" ht="12.75">
      <c r="E103" s="5"/>
      <c r="F103" s="5"/>
    </row>
    <row r="105" ht="18">
      <c r="C105" s="27" t="s">
        <v>44</v>
      </c>
    </row>
    <row r="107" ht="12.75">
      <c r="A107" t="s">
        <v>45</v>
      </c>
    </row>
    <row r="109" ht="12.75">
      <c r="A109" t="s">
        <v>46</v>
      </c>
    </row>
    <row r="110" spans="1:7" ht="12.75">
      <c r="A110" s="104" t="s">
        <v>47</v>
      </c>
      <c r="B110" s="104"/>
      <c r="C110" s="104"/>
      <c r="D110" s="104"/>
      <c r="E110" s="104" t="s">
        <v>48</v>
      </c>
      <c r="F110" s="104"/>
      <c r="G110" s="28" t="s">
        <v>49</v>
      </c>
    </row>
    <row r="111" spans="1:7" ht="12.75">
      <c r="A111" s="107" t="s">
        <v>50</v>
      </c>
      <c r="B111" s="107"/>
      <c r="C111" s="107"/>
      <c r="D111" s="107"/>
      <c r="E111" s="29" t="s">
        <v>51</v>
      </c>
      <c r="F111" s="30"/>
      <c r="G111" s="31">
        <v>25818.3</v>
      </c>
    </row>
    <row r="112" spans="1:7" ht="12.75">
      <c r="A112" s="107"/>
      <c r="B112" s="107"/>
      <c r="C112" s="107"/>
      <c r="D112" s="107"/>
      <c r="E112" s="32" t="s">
        <v>52</v>
      </c>
      <c r="F112" s="33"/>
      <c r="G112" s="31">
        <v>3455.85</v>
      </c>
    </row>
    <row r="113" spans="1:7" ht="12.75">
      <c r="A113" s="107"/>
      <c r="B113" s="107"/>
      <c r="C113" s="107"/>
      <c r="D113" s="107"/>
      <c r="E113" s="34" t="s">
        <v>53</v>
      </c>
      <c r="F113" s="35"/>
      <c r="G113" s="31">
        <v>19373.5</v>
      </c>
    </row>
    <row r="114" spans="1:7" ht="12.75">
      <c r="A114" s="103" t="s">
        <v>54</v>
      </c>
      <c r="B114" s="103"/>
      <c r="C114" s="103"/>
      <c r="D114" s="36"/>
      <c r="E114" s="37"/>
      <c r="F114" s="38"/>
      <c r="G114" s="39">
        <f>SUM(G111:G113)</f>
        <v>48647.649999999994</v>
      </c>
    </row>
    <row r="115" spans="6:7" ht="12.75">
      <c r="F115" s="5"/>
      <c r="G115" s="8"/>
    </row>
    <row r="116" spans="1:6" ht="12.75">
      <c r="A116" t="s">
        <v>55</v>
      </c>
      <c r="F116" s="5"/>
    </row>
    <row r="117" spans="1:7" ht="12.75">
      <c r="A117" s="104" t="s">
        <v>47</v>
      </c>
      <c r="B117" s="104"/>
      <c r="C117" s="104"/>
      <c r="D117" s="40"/>
      <c r="E117" s="104" t="s">
        <v>48</v>
      </c>
      <c r="F117" s="104"/>
      <c r="G117" s="28" t="s">
        <v>49</v>
      </c>
    </row>
    <row r="118" spans="1:7" ht="12.75">
      <c r="A118" s="105" t="s">
        <v>56</v>
      </c>
      <c r="B118" s="105" t="s">
        <v>57</v>
      </c>
      <c r="C118" s="105"/>
      <c r="D118" s="41"/>
      <c r="E118" s="42" t="s">
        <v>58</v>
      </c>
      <c r="F118" s="43"/>
      <c r="G118" s="106">
        <v>2874258.33</v>
      </c>
    </row>
    <row r="119" spans="1:7" ht="12.75">
      <c r="A119" s="105"/>
      <c r="B119" s="105"/>
      <c r="C119" s="105"/>
      <c r="D119" s="41"/>
      <c r="E119" s="44" t="s">
        <v>59</v>
      </c>
      <c r="F119" s="45"/>
      <c r="G119" s="106"/>
    </row>
    <row r="120" spans="1:7" ht="12.75">
      <c r="A120" s="105"/>
      <c r="B120" s="105"/>
      <c r="C120" s="105"/>
      <c r="D120" s="41"/>
      <c r="E120" s="46" t="s">
        <v>60</v>
      </c>
      <c r="F120" s="47"/>
      <c r="G120" s="106"/>
    </row>
    <row r="121" spans="1:7" ht="12.75">
      <c r="A121" s="103" t="s">
        <v>61</v>
      </c>
      <c r="B121" s="103"/>
      <c r="C121" s="103"/>
      <c r="D121" s="36"/>
      <c r="E121" s="37"/>
      <c r="F121" s="38"/>
      <c r="G121" s="39">
        <f>G118</f>
        <v>2874258.33</v>
      </c>
    </row>
    <row r="122" spans="1:7" ht="12.75">
      <c r="A122" s="48"/>
      <c r="B122" s="48"/>
      <c r="C122" s="49"/>
      <c r="D122" s="50"/>
      <c r="E122" s="51"/>
      <c r="F122" s="52"/>
      <c r="G122" s="53"/>
    </row>
    <row r="123" spans="1:6" ht="12.75">
      <c r="A123" t="s">
        <v>62</v>
      </c>
      <c r="F123" s="5"/>
    </row>
    <row r="124" spans="1:7" ht="12.75">
      <c r="A124" s="104" t="s">
        <v>47</v>
      </c>
      <c r="B124" s="104"/>
      <c r="C124" s="104"/>
      <c r="D124" s="104"/>
      <c r="E124" s="104" t="s">
        <v>48</v>
      </c>
      <c r="F124" s="104"/>
      <c r="G124" s="54" t="s">
        <v>49</v>
      </c>
    </row>
    <row r="125" spans="1:7" ht="12.75">
      <c r="A125" s="101" t="s">
        <v>63</v>
      </c>
      <c r="B125" s="101"/>
      <c r="C125" s="101"/>
      <c r="D125" s="55" t="s">
        <v>64</v>
      </c>
      <c r="E125" s="32" t="s">
        <v>65</v>
      </c>
      <c r="F125" s="33"/>
      <c r="G125" s="56">
        <v>1431.34</v>
      </c>
    </row>
    <row r="126" spans="1:7" ht="12.75">
      <c r="A126" s="101" t="s">
        <v>66</v>
      </c>
      <c r="B126" s="101"/>
      <c r="C126" s="101"/>
      <c r="D126" s="55" t="s">
        <v>64</v>
      </c>
      <c r="E126" s="32" t="s">
        <v>67</v>
      </c>
      <c r="F126" s="33"/>
      <c r="G126" s="56">
        <v>112997.05</v>
      </c>
    </row>
    <row r="127" spans="1:7" ht="12.75">
      <c r="A127" s="101" t="s">
        <v>56</v>
      </c>
      <c r="B127" s="101"/>
      <c r="C127" s="101"/>
      <c r="D127" s="55" t="s">
        <v>64</v>
      </c>
      <c r="E127" s="32" t="s">
        <v>68</v>
      </c>
      <c r="F127" s="33"/>
      <c r="G127" s="56">
        <v>624255.86</v>
      </c>
    </row>
    <row r="128" spans="1:7" ht="12.75">
      <c r="A128" s="101" t="s">
        <v>69</v>
      </c>
      <c r="B128" s="101"/>
      <c r="C128" s="101"/>
      <c r="D128" s="55" t="s">
        <v>70</v>
      </c>
      <c r="E128" s="57" t="s">
        <v>71</v>
      </c>
      <c r="F128" s="58"/>
      <c r="G128" s="102">
        <v>71957.57</v>
      </c>
    </row>
    <row r="129" spans="1:7" ht="12.75">
      <c r="A129" s="101"/>
      <c r="B129" s="101"/>
      <c r="C129" s="101"/>
      <c r="D129" s="59" t="s">
        <v>72</v>
      </c>
      <c r="E129" s="60" t="s">
        <v>73</v>
      </c>
      <c r="F129" s="61"/>
      <c r="G129" s="102"/>
    </row>
    <row r="130" spans="1:7" ht="12.75">
      <c r="A130" s="101"/>
      <c r="B130" s="101"/>
      <c r="C130" s="101"/>
      <c r="D130" s="59" t="s">
        <v>74</v>
      </c>
      <c r="E130" s="60" t="s">
        <v>75</v>
      </c>
      <c r="F130" s="61"/>
      <c r="G130" s="102"/>
    </row>
    <row r="131" spans="1:7" ht="12.75">
      <c r="A131" s="101"/>
      <c r="B131" s="101"/>
      <c r="C131" s="101"/>
      <c r="D131" s="59" t="s">
        <v>76</v>
      </c>
      <c r="E131" s="60" t="s">
        <v>77</v>
      </c>
      <c r="F131" s="61"/>
      <c r="G131" s="102"/>
    </row>
    <row r="132" spans="1:7" ht="12.75">
      <c r="A132" s="101"/>
      <c r="B132" s="101"/>
      <c r="C132" s="101"/>
      <c r="D132" s="55" t="s">
        <v>78</v>
      </c>
      <c r="E132" s="62" t="s">
        <v>79</v>
      </c>
      <c r="F132" s="63"/>
      <c r="G132" s="102"/>
    </row>
    <row r="133" spans="1:7" ht="12.75">
      <c r="A133" s="98" t="s">
        <v>80</v>
      </c>
      <c r="B133" s="98"/>
      <c r="C133" s="98"/>
      <c r="D133" s="59" t="s">
        <v>81</v>
      </c>
      <c r="E133" s="32" t="s">
        <v>82</v>
      </c>
      <c r="F133" s="33"/>
      <c r="G133" s="64">
        <v>29887.4</v>
      </c>
    </row>
    <row r="134" spans="1:7" ht="12.75">
      <c r="A134" s="99" t="s">
        <v>83</v>
      </c>
      <c r="B134" s="99"/>
      <c r="C134" s="99"/>
      <c r="D134" s="55" t="s">
        <v>84</v>
      </c>
      <c r="E134" s="65" t="s">
        <v>85</v>
      </c>
      <c r="F134" s="66"/>
      <c r="G134" s="100">
        <v>743978.5</v>
      </c>
    </row>
    <row r="135" spans="1:7" ht="12.75">
      <c r="A135" s="99"/>
      <c r="B135" s="99"/>
      <c r="C135" s="99"/>
      <c r="D135" s="59" t="s">
        <v>86</v>
      </c>
      <c r="E135" s="67" t="s">
        <v>87</v>
      </c>
      <c r="F135" s="45"/>
      <c r="G135" s="100"/>
    </row>
    <row r="136" spans="1:7" ht="12.75">
      <c r="A136" s="99"/>
      <c r="B136" s="99"/>
      <c r="C136" s="99"/>
      <c r="D136" s="59" t="s">
        <v>88</v>
      </c>
      <c r="E136" s="67" t="s">
        <v>89</v>
      </c>
      <c r="F136" s="45"/>
      <c r="G136" s="100"/>
    </row>
    <row r="137" spans="1:7" ht="12.75">
      <c r="A137" s="99"/>
      <c r="B137" s="99"/>
      <c r="C137" s="99"/>
      <c r="D137" s="59" t="s">
        <v>90</v>
      </c>
      <c r="E137" s="67" t="s">
        <v>91</v>
      </c>
      <c r="F137" s="45"/>
      <c r="G137" s="100"/>
    </row>
    <row r="138" spans="1:7" ht="12.75">
      <c r="A138" s="99"/>
      <c r="B138" s="99"/>
      <c r="C138" s="99"/>
      <c r="D138" s="68"/>
      <c r="E138" s="69" t="s">
        <v>92</v>
      </c>
      <c r="F138" s="70"/>
      <c r="G138" s="100"/>
    </row>
    <row r="139" spans="1:7" ht="12.75">
      <c r="A139" s="98" t="s">
        <v>93</v>
      </c>
      <c r="B139" s="98"/>
      <c r="C139" s="98"/>
      <c r="D139" s="59" t="s">
        <v>81</v>
      </c>
      <c r="E139" s="32" t="s">
        <v>94</v>
      </c>
      <c r="F139" s="33"/>
      <c r="G139" s="64">
        <v>2348.2</v>
      </c>
    </row>
    <row r="140" spans="1:7" ht="12.75">
      <c r="A140" s="96" t="s">
        <v>54</v>
      </c>
      <c r="B140" s="96"/>
      <c r="C140" s="96"/>
      <c r="D140" s="71"/>
      <c r="E140" s="97"/>
      <c r="F140" s="97"/>
      <c r="G140" s="72">
        <f>SUM(G125:G139)</f>
        <v>1586855.9200000002</v>
      </c>
    </row>
    <row r="143" spans="1:7" ht="12.75">
      <c r="A143" s="25" t="s">
        <v>95</v>
      </c>
      <c r="B143" s="73"/>
      <c r="C143" s="73"/>
      <c r="D143" s="73"/>
      <c r="E143" s="25"/>
      <c r="F143" s="25"/>
      <c r="G143" s="25"/>
    </row>
    <row r="144" spans="1:7" ht="12.75">
      <c r="A144" s="25" t="s">
        <v>96</v>
      </c>
      <c r="B144" s="73"/>
      <c r="C144" s="73"/>
      <c r="D144" s="73"/>
      <c r="E144" s="25"/>
      <c r="F144" s="25"/>
      <c r="G144" s="25"/>
    </row>
    <row r="145" spans="1:7" ht="12.75">
      <c r="A145" s="25" t="s">
        <v>97</v>
      </c>
      <c r="B145" s="25"/>
      <c r="C145" s="25"/>
      <c r="D145" s="25"/>
      <c r="E145" s="25"/>
      <c r="F145" s="25"/>
      <c r="G145" s="25"/>
    </row>
    <row r="146" spans="1:7" ht="12.75">
      <c r="A146" s="25" t="s">
        <v>98</v>
      </c>
      <c r="B146" s="25"/>
      <c r="C146" s="25"/>
      <c r="D146" s="25"/>
      <c r="E146" s="25"/>
      <c r="F146" s="25"/>
      <c r="G146" s="25"/>
    </row>
    <row r="147" spans="1:7" ht="12.75">
      <c r="A147" s="25"/>
      <c r="B147" s="25"/>
      <c r="C147" s="25"/>
      <c r="D147" s="25"/>
      <c r="E147" s="25"/>
      <c r="F147" s="25"/>
      <c r="G147" s="25"/>
    </row>
    <row r="152" ht="18">
      <c r="C152" s="27" t="s">
        <v>99</v>
      </c>
    </row>
    <row r="154" spans="1:6" ht="12.75">
      <c r="A154" t="s">
        <v>108</v>
      </c>
      <c r="F154" s="5">
        <v>300810.56</v>
      </c>
    </row>
    <row r="155" ht="12.75">
      <c r="F155" s="5"/>
    </row>
    <row r="156" spans="1:6" ht="12.75">
      <c r="A156" t="s">
        <v>110</v>
      </c>
      <c r="F156" s="5">
        <v>57465.08</v>
      </c>
    </row>
    <row r="158" spans="1:6" ht="12.75">
      <c r="A158" t="s">
        <v>113</v>
      </c>
      <c r="F158" s="5">
        <v>89365.36</v>
      </c>
    </row>
    <row r="162" spans="5:6" ht="12.75">
      <c r="E162" s="83" t="s">
        <v>101</v>
      </c>
      <c r="F162" s="84">
        <f>F154+F156+F158</f>
        <v>447641</v>
      </c>
    </row>
    <row r="165" spans="2:6" ht="12.75">
      <c r="B165" t="s">
        <v>118</v>
      </c>
      <c r="F165" s="9" t="s">
        <v>119</v>
      </c>
    </row>
    <row r="167" spans="2:6" ht="12.75">
      <c r="B167" s="9" t="s">
        <v>122</v>
      </c>
      <c r="F167" t="s">
        <v>122</v>
      </c>
    </row>
    <row r="177" ht="12.75">
      <c r="F177" s="85"/>
    </row>
    <row r="198" s="75" customFormat="1" ht="12.75"/>
    <row r="207" ht="18.75">
      <c r="B207" s="74" t="s">
        <v>100</v>
      </c>
    </row>
    <row r="208" ht="18.75">
      <c r="B208" s="74"/>
    </row>
    <row r="209" spans="1:7" ht="12.75">
      <c r="A209" s="75"/>
      <c r="B209" s="76" t="s">
        <v>101</v>
      </c>
      <c r="C209" s="77" t="s">
        <v>102</v>
      </c>
      <c r="D209" s="77" t="s">
        <v>103</v>
      </c>
      <c r="E209" s="77" t="s">
        <v>104</v>
      </c>
      <c r="F209" s="77" t="s">
        <v>105</v>
      </c>
      <c r="G209" s="77" t="s">
        <v>106</v>
      </c>
    </row>
    <row r="210" spans="2:7" ht="12.75">
      <c r="B210" s="78"/>
      <c r="C210" s="79"/>
      <c r="D210" s="79"/>
      <c r="E210" s="79"/>
      <c r="F210" s="79"/>
      <c r="G210" s="79"/>
    </row>
    <row r="211" spans="1:7" ht="12.75">
      <c r="A211" s="80" t="s">
        <v>107</v>
      </c>
      <c r="B211" s="81">
        <v>67919</v>
      </c>
      <c r="C211" s="82"/>
      <c r="D211" s="82"/>
      <c r="E211" s="82">
        <v>63938</v>
      </c>
      <c r="F211" s="82">
        <v>3981</v>
      </c>
      <c r="G211" s="82"/>
    </row>
    <row r="212" spans="1:7" ht="12.75">
      <c r="A212" s="80"/>
      <c r="B212" s="81"/>
      <c r="C212" s="82"/>
      <c r="D212" s="82"/>
      <c r="E212" s="82"/>
      <c r="F212" s="82"/>
      <c r="G212" s="82"/>
    </row>
    <row r="213" spans="1:7" ht="12.75">
      <c r="A213" s="80" t="s">
        <v>109</v>
      </c>
      <c r="B213" s="81">
        <v>15</v>
      </c>
      <c r="C213" s="21"/>
      <c r="D213" s="21"/>
      <c r="E213" s="21"/>
      <c r="F213">
        <v>15</v>
      </c>
      <c r="G213" s="78"/>
    </row>
    <row r="214" spans="1:7" ht="12.75">
      <c r="A214" s="80"/>
      <c r="B214" s="81"/>
      <c r="C214" s="82"/>
      <c r="D214" s="82"/>
      <c r="E214" s="82"/>
      <c r="F214" s="82"/>
      <c r="G214" s="82"/>
    </row>
    <row r="215" spans="1:7" ht="12.75">
      <c r="A215" s="80" t="s">
        <v>111</v>
      </c>
      <c r="B215" s="81">
        <f>SUM(B216:B218)</f>
        <v>4850</v>
      </c>
      <c r="C215" s="81"/>
      <c r="D215" s="81"/>
      <c r="E215" s="81">
        <f>SUM(E216:E218)</f>
        <v>1079</v>
      </c>
      <c r="F215" s="81">
        <f>SUM(F216:F218)</f>
        <v>3771</v>
      </c>
      <c r="G215" s="82"/>
    </row>
    <row r="216" spans="1:7" ht="12.75">
      <c r="A216" s="80" t="s">
        <v>112</v>
      </c>
      <c r="B216" s="81">
        <v>3192</v>
      </c>
      <c r="C216" s="82"/>
      <c r="D216" s="82"/>
      <c r="E216" s="82"/>
      <c r="F216" s="82">
        <v>3192</v>
      </c>
      <c r="G216" s="82"/>
    </row>
    <row r="217" spans="1:7" ht="12.75">
      <c r="A217" s="80" t="s">
        <v>114</v>
      </c>
      <c r="B217" s="81">
        <v>579</v>
      </c>
      <c r="C217" s="82"/>
      <c r="D217" s="82"/>
      <c r="E217" s="82"/>
      <c r="F217" s="82">
        <v>579</v>
      </c>
      <c r="G217" s="82"/>
    </row>
    <row r="218" spans="1:7" ht="12.75">
      <c r="A218" s="80" t="s">
        <v>115</v>
      </c>
      <c r="B218" s="81">
        <v>1079</v>
      </c>
      <c r="C218" s="82"/>
      <c r="D218" s="82"/>
      <c r="E218" s="82">
        <v>1079</v>
      </c>
      <c r="F218" s="82"/>
      <c r="G218" s="81"/>
    </row>
    <row r="219" spans="1:7" ht="12.75">
      <c r="A219" s="80"/>
      <c r="B219" s="81"/>
      <c r="C219" s="82"/>
      <c r="D219" s="82"/>
      <c r="E219" s="82"/>
      <c r="F219" s="82"/>
      <c r="G219" s="81"/>
    </row>
    <row r="220" spans="1:7" ht="12.75">
      <c r="A220" s="80" t="s">
        <v>116</v>
      </c>
      <c r="B220" s="81">
        <v>366</v>
      </c>
      <c r="C220" s="82"/>
      <c r="D220" s="82"/>
      <c r="E220" s="82"/>
      <c r="F220" s="81">
        <v>366</v>
      </c>
      <c r="G220" s="81"/>
    </row>
    <row r="221" spans="1:7" ht="12.75">
      <c r="A221" s="80"/>
      <c r="B221" s="82"/>
      <c r="C221" s="82"/>
      <c r="D221" s="82"/>
      <c r="E221" s="82"/>
      <c r="F221" s="82"/>
      <c r="G221" s="81"/>
    </row>
    <row r="222" spans="1:7" ht="12.75">
      <c r="A222" s="80" t="s">
        <v>117</v>
      </c>
      <c r="B222" s="81">
        <v>458</v>
      </c>
      <c r="C222" s="82"/>
      <c r="D222" s="82"/>
      <c r="E222" s="82">
        <v>458</v>
      </c>
      <c r="F222" s="82"/>
      <c r="G222" s="81"/>
    </row>
    <row r="223" spans="2:7" ht="12.75">
      <c r="B223" s="1"/>
      <c r="G223" s="82"/>
    </row>
    <row r="224" spans="1:7" ht="12.75">
      <c r="A224" s="80" t="s">
        <v>120</v>
      </c>
      <c r="B224" s="81">
        <v>502</v>
      </c>
      <c r="C224" s="82">
        <v>386</v>
      </c>
      <c r="D224" s="82"/>
      <c r="E224" s="82" t="s">
        <v>121</v>
      </c>
      <c r="F224" s="82">
        <v>116</v>
      </c>
      <c r="G224" s="82"/>
    </row>
    <row r="225" spans="1:7" ht="12.75">
      <c r="A225" s="80"/>
      <c r="B225" s="81"/>
      <c r="C225" s="82"/>
      <c r="D225" s="82"/>
      <c r="E225" s="82"/>
      <c r="F225" s="82"/>
      <c r="G225" s="82"/>
    </row>
    <row r="226" spans="1:7" ht="12.75">
      <c r="A226" s="80" t="s">
        <v>123</v>
      </c>
      <c r="B226" s="81">
        <f>SUM(B227:B230)</f>
        <v>9112</v>
      </c>
      <c r="C226" s="81">
        <f>SUM(C227:C230)</f>
        <v>4635</v>
      </c>
      <c r="D226" s="81">
        <f>SUM(D227:D230)</f>
        <v>950</v>
      </c>
      <c r="E226" s="81">
        <f>SUM(E227:E230)</f>
        <v>2072</v>
      </c>
      <c r="F226" s="81">
        <v>1455</v>
      </c>
      <c r="G226" s="82"/>
    </row>
    <row r="227" spans="1:7" ht="12.75">
      <c r="A227" s="80" t="s">
        <v>124</v>
      </c>
      <c r="B227" s="81">
        <v>2235</v>
      </c>
      <c r="C227" s="82">
        <v>1835</v>
      </c>
      <c r="D227" s="82"/>
      <c r="E227" s="82"/>
      <c r="F227" s="82">
        <v>400</v>
      </c>
      <c r="G227" s="82"/>
    </row>
    <row r="228" spans="1:7" ht="12.75">
      <c r="A228" s="80" t="s">
        <v>125</v>
      </c>
      <c r="B228" s="81">
        <v>2341</v>
      </c>
      <c r="C228" s="82">
        <v>971</v>
      </c>
      <c r="D228" s="82">
        <v>411</v>
      </c>
      <c r="E228" s="82">
        <v>616</v>
      </c>
      <c r="F228" s="82">
        <v>343</v>
      </c>
      <c r="G228" s="82"/>
    </row>
    <row r="229" spans="1:7" ht="12.75">
      <c r="A229" s="80" t="s">
        <v>126</v>
      </c>
      <c r="B229" s="81">
        <v>686</v>
      </c>
      <c r="C229" s="82"/>
      <c r="D229" s="82"/>
      <c r="E229" s="82">
        <v>686</v>
      </c>
      <c r="F229" s="82"/>
      <c r="G229" s="82"/>
    </row>
    <row r="230" spans="1:7" ht="12.75">
      <c r="A230" s="80" t="s">
        <v>127</v>
      </c>
      <c r="B230" s="81">
        <v>3850</v>
      </c>
      <c r="C230" s="82">
        <v>1829</v>
      </c>
      <c r="D230" s="82">
        <v>539</v>
      </c>
      <c r="E230" s="82">
        <v>770</v>
      </c>
      <c r="F230" s="82">
        <v>712</v>
      </c>
      <c r="G230" s="82"/>
    </row>
    <row r="231" spans="1:7" ht="12.75">
      <c r="A231" s="80"/>
      <c r="B231" s="81"/>
      <c r="C231" s="82"/>
      <c r="D231" s="82"/>
      <c r="E231" s="82"/>
      <c r="F231" s="82"/>
      <c r="G231" s="82"/>
    </row>
    <row r="232" spans="1:7" ht="12.75">
      <c r="A232" s="80" t="s">
        <v>128</v>
      </c>
      <c r="B232" s="81">
        <v>733</v>
      </c>
      <c r="C232" s="82">
        <v>340</v>
      </c>
      <c r="D232" s="82">
        <v>60</v>
      </c>
      <c r="E232" s="82"/>
      <c r="F232" s="82">
        <v>333</v>
      </c>
      <c r="G232" s="82"/>
    </row>
    <row r="233" spans="1:7" ht="12.75">
      <c r="A233" s="80"/>
      <c r="B233" s="81"/>
      <c r="C233" s="82"/>
      <c r="D233" s="82"/>
      <c r="E233" s="82"/>
      <c r="F233" s="82"/>
      <c r="G233" s="82"/>
    </row>
    <row r="234" spans="1:7" ht="12.75">
      <c r="A234" s="80" t="s">
        <v>129</v>
      </c>
      <c r="B234" s="81">
        <v>361</v>
      </c>
      <c r="C234" s="82">
        <v>132</v>
      </c>
      <c r="D234" s="82"/>
      <c r="E234" s="82"/>
      <c r="F234" s="82">
        <v>229</v>
      </c>
      <c r="G234" s="82"/>
    </row>
    <row r="235" spans="1:7" ht="12.75">
      <c r="A235" s="80"/>
      <c r="B235" s="81"/>
      <c r="C235" s="82"/>
      <c r="D235" s="82"/>
      <c r="E235" s="82"/>
      <c r="F235" s="82"/>
      <c r="G235" s="82"/>
    </row>
    <row r="236" spans="1:7" ht="12.75">
      <c r="A236" s="80" t="s">
        <v>130</v>
      </c>
      <c r="B236" s="81">
        <v>22</v>
      </c>
      <c r="C236" s="82"/>
      <c r="D236" s="82"/>
      <c r="E236" s="82"/>
      <c r="F236" s="82">
        <v>22</v>
      </c>
      <c r="G236" s="82"/>
    </row>
    <row r="237" spans="1:7" ht="12.75">
      <c r="A237" s="80"/>
      <c r="B237" s="81"/>
      <c r="C237" s="82"/>
      <c r="D237" s="82"/>
      <c r="E237" s="82"/>
      <c r="F237" s="82"/>
      <c r="G237" s="82"/>
    </row>
    <row r="238" spans="1:7" ht="12.75">
      <c r="A238" s="80" t="s">
        <v>131</v>
      </c>
      <c r="B238" s="81">
        <v>55</v>
      </c>
      <c r="C238" s="82"/>
      <c r="D238" s="82"/>
      <c r="E238" s="82"/>
      <c r="F238" s="82">
        <v>55</v>
      </c>
      <c r="G238" s="82"/>
    </row>
    <row r="239" spans="1:7" ht="12.75">
      <c r="A239" s="80"/>
      <c r="B239" s="81"/>
      <c r="C239" s="82"/>
      <c r="D239" s="82"/>
      <c r="E239" s="82"/>
      <c r="F239" s="82"/>
      <c r="G239" s="82"/>
    </row>
    <row r="240" spans="1:7" ht="12.75">
      <c r="A240" s="80" t="s">
        <v>132</v>
      </c>
      <c r="B240" s="81">
        <v>10</v>
      </c>
      <c r="C240" s="82"/>
      <c r="D240" s="82"/>
      <c r="E240" s="82"/>
      <c r="F240" s="82">
        <v>9</v>
      </c>
      <c r="G240" s="82">
        <v>1</v>
      </c>
    </row>
    <row r="241" spans="1:7" ht="12.75">
      <c r="A241" s="80"/>
      <c r="B241" s="81"/>
      <c r="C241" s="82"/>
      <c r="D241" s="82"/>
      <c r="E241" s="82"/>
      <c r="F241" s="82"/>
      <c r="G241" s="82"/>
    </row>
    <row r="242" spans="1:7" ht="15" customHeight="1">
      <c r="A242" s="80" t="s">
        <v>133</v>
      </c>
      <c r="B242" s="81">
        <v>161</v>
      </c>
      <c r="C242" s="82"/>
      <c r="D242" s="82"/>
      <c r="E242" s="82"/>
      <c r="F242" s="82">
        <v>161</v>
      </c>
      <c r="G242" s="82"/>
    </row>
    <row r="243" spans="1:7" ht="12.75">
      <c r="A243" s="80"/>
      <c r="B243" s="81"/>
      <c r="C243" s="82"/>
      <c r="D243" s="82"/>
      <c r="E243" s="82"/>
      <c r="F243" s="82"/>
      <c r="G243" s="82"/>
    </row>
    <row r="244" spans="1:7" ht="12.75">
      <c r="A244" s="80" t="s">
        <v>134</v>
      </c>
      <c r="B244" s="81">
        <v>424</v>
      </c>
      <c r="C244" s="82">
        <v>62</v>
      </c>
      <c r="D244" s="82"/>
      <c r="E244" s="82">
        <v>60</v>
      </c>
      <c r="F244" s="82">
        <v>122</v>
      </c>
      <c r="G244" s="82">
        <v>180</v>
      </c>
    </row>
    <row r="245" spans="1:7" ht="12.75">
      <c r="A245" s="80"/>
      <c r="B245" s="81"/>
      <c r="C245" s="82"/>
      <c r="D245" s="82"/>
      <c r="E245" s="82"/>
      <c r="F245" s="82"/>
      <c r="G245" s="82"/>
    </row>
    <row r="246" spans="1:7" ht="12.75">
      <c r="A246" s="80" t="s">
        <v>135</v>
      </c>
      <c r="B246" s="81">
        <v>26</v>
      </c>
      <c r="C246" s="82"/>
      <c r="D246" s="82"/>
      <c r="E246" s="82"/>
      <c r="F246" s="82">
        <v>26</v>
      </c>
      <c r="G246" s="82"/>
    </row>
    <row r="247" spans="1:7" ht="12.75">
      <c r="A247" s="80"/>
      <c r="B247" s="81"/>
      <c r="C247" s="82"/>
      <c r="D247" s="82"/>
      <c r="E247" s="82"/>
      <c r="F247" s="82"/>
      <c r="G247" s="82"/>
    </row>
    <row r="248" spans="1:7" ht="12.75">
      <c r="A248" s="80" t="s">
        <v>136</v>
      </c>
      <c r="B248" s="81">
        <v>81</v>
      </c>
      <c r="C248" s="82"/>
      <c r="D248" s="82"/>
      <c r="E248" s="82"/>
      <c r="F248" s="82">
        <v>81</v>
      </c>
      <c r="G248" s="82"/>
    </row>
    <row r="249" spans="1:7" ht="12.75">
      <c r="A249" s="80"/>
      <c r="B249" s="81"/>
      <c r="C249" s="82"/>
      <c r="D249" s="82"/>
      <c r="E249" s="82"/>
      <c r="F249" s="82"/>
      <c r="G249" s="82"/>
    </row>
    <row r="250" spans="1:7" ht="12.75">
      <c r="A250" s="79" t="s">
        <v>137</v>
      </c>
      <c r="B250" s="82">
        <v>300</v>
      </c>
      <c r="C250" s="82">
        <v>100</v>
      </c>
      <c r="D250" s="82">
        <v>50</v>
      </c>
      <c r="E250" s="82"/>
      <c r="F250" s="82">
        <v>150</v>
      </c>
      <c r="G250" s="82"/>
    </row>
    <row r="251" spans="1:7" ht="12.75">
      <c r="A251" s="79"/>
      <c r="B251" s="82"/>
      <c r="C251" s="82"/>
      <c r="D251" s="82"/>
      <c r="E251" s="82"/>
      <c r="F251" s="82"/>
      <c r="G251" s="82"/>
    </row>
    <row r="252" spans="1:7" ht="12.75">
      <c r="A252" s="79" t="s">
        <v>138</v>
      </c>
      <c r="B252" s="82">
        <v>193</v>
      </c>
      <c r="C252" s="82"/>
      <c r="D252" s="82">
        <v>50</v>
      </c>
      <c r="E252" s="82"/>
      <c r="F252" s="82">
        <v>135</v>
      </c>
      <c r="G252" s="82">
        <v>8</v>
      </c>
    </row>
    <row r="253" ht="12.75">
      <c r="B253" s="1"/>
    </row>
    <row r="254" spans="1:7" ht="12.75">
      <c r="A254" s="79" t="s">
        <v>139</v>
      </c>
      <c r="B254" s="82">
        <v>394</v>
      </c>
      <c r="C254" s="82">
        <v>234</v>
      </c>
      <c r="D254" s="82"/>
      <c r="E254" s="82">
        <v>11</v>
      </c>
      <c r="F254" s="82">
        <v>149</v>
      </c>
      <c r="G254" s="82"/>
    </row>
    <row r="255" spans="1:7" ht="12.75">
      <c r="A255" s="79"/>
      <c r="B255" s="82"/>
      <c r="C255" s="82"/>
      <c r="D255" s="82"/>
      <c r="E255" s="82"/>
      <c r="F255" s="82"/>
      <c r="G255" s="82"/>
    </row>
    <row r="256" spans="1:7" ht="12.75">
      <c r="A256" s="79" t="s">
        <v>140</v>
      </c>
      <c r="B256" s="82">
        <v>365</v>
      </c>
      <c r="C256" s="82">
        <v>236</v>
      </c>
      <c r="D256" s="82">
        <v>30</v>
      </c>
      <c r="E256" s="82"/>
      <c r="F256" s="82">
        <v>99</v>
      </c>
      <c r="G256" s="82"/>
    </row>
    <row r="257" spans="1:7" ht="12.75">
      <c r="A257" s="86"/>
      <c r="B257" s="76" t="s">
        <v>101</v>
      </c>
      <c r="C257" s="77" t="s">
        <v>102</v>
      </c>
      <c r="D257" s="77" t="s">
        <v>103</v>
      </c>
      <c r="E257" s="77" t="s">
        <v>104</v>
      </c>
      <c r="F257" s="77" t="s">
        <v>105</v>
      </c>
      <c r="G257" s="77" t="s">
        <v>106</v>
      </c>
    </row>
    <row r="258" spans="1:7" ht="12.75">
      <c r="A258" s="79"/>
      <c r="B258" s="87"/>
      <c r="C258" s="88"/>
      <c r="D258" s="88"/>
      <c r="E258" s="88"/>
      <c r="F258" s="88"/>
      <c r="G258" s="88"/>
    </row>
    <row r="259" spans="1:6" ht="12.75">
      <c r="A259" s="89" t="s">
        <v>141</v>
      </c>
      <c r="B259" s="1">
        <v>220</v>
      </c>
      <c r="C259">
        <v>20</v>
      </c>
      <c r="D259">
        <v>20</v>
      </c>
      <c r="F259">
        <v>180</v>
      </c>
    </row>
    <row r="260" ht="12.75">
      <c r="B260" s="1"/>
    </row>
    <row r="261" spans="1:6" ht="12.75">
      <c r="A261" s="79" t="s">
        <v>142</v>
      </c>
      <c r="B261" s="1">
        <v>206</v>
      </c>
      <c r="C261">
        <v>20</v>
      </c>
      <c r="D261">
        <v>50</v>
      </c>
      <c r="F261">
        <v>136</v>
      </c>
    </row>
    <row r="262" ht="12.75">
      <c r="B262" s="1"/>
    </row>
    <row r="263" spans="1:6" ht="12.75">
      <c r="A263" s="89" t="s">
        <v>143</v>
      </c>
      <c r="B263" s="1">
        <v>260</v>
      </c>
      <c r="F263">
        <v>260</v>
      </c>
    </row>
    <row r="264" ht="12.75">
      <c r="B264" s="1"/>
    </row>
    <row r="265" spans="1:7" ht="12.75">
      <c r="A265" s="79" t="s">
        <v>144</v>
      </c>
      <c r="B265" s="82">
        <v>1810</v>
      </c>
      <c r="C265" s="82">
        <v>904</v>
      </c>
      <c r="D265" s="82">
        <v>200</v>
      </c>
      <c r="E265" s="82"/>
      <c r="F265" s="82">
        <v>556</v>
      </c>
      <c r="G265" s="82">
        <v>150</v>
      </c>
    </row>
    <row r="266" ht="12.75">
      <c r="B266" s="1"/>
    </row>
    <row r="267" spans="1:7" ht="12.75">
      <c r="A267" s="79" t="s">
        <v>145</v>
      </c>
      <c r="B267" s="82">
        <v>456</v>
      </c>
      <c r="C267" s="82">
        <v>94</v>
      </c>
      <c r="D267" s="82">
        <v>138</v>
      </c>
      <c r="E267" s="82"/>
      <c r="F267" s="82">
        <v>224</v>
      </c>
      <c r="G267" s="82"/>
    </row>
    <row r="268" spans="1:7" ht="12.75">
      <c r="A268" s="79"/>
      <c r="B268" s="82"/>
      <c r="C268" s="82"/>
      <c r="D268" s="82"/>
      <c r="E268" s="82"/>
      <c r="F268" s="82"/>
      <c r="G268" s="82"/>
    </row>
    <row r="269" spans="1:7" ht="12.75">
      <c r="A269" s="79" t="s">
        <v>146</v>
      </c>
      <c r="B269" s="82">
        <v>5126</v>
      </c>
      <c r="C269" s="82">
        <v>474</v>
      </c>
      <c r="D269" s="82">
        <v>1822</v>
      </c>
      <c r="E269" s="82">
        <v>1000</v>
      </c>
      <c r="F269" s="82">
        <v>1830</v>
      </c>
      <c r="G269" s="82"/>
    </row>
    <row r="270" spans="1:7" ht="12.75">
      <c r="A270" s="79"/>
      <c r="B270" s="82"/>
      <c r="C270" s="82"/>
      <c r="D270" s="82"/>
      <c r="E270" s="82"/>
      <c r="F270" s="82"/>
      <c r="G270" s="82"/>
    </row>
    <row r="271" spans="1:7" ht="12.75">
      <c r="A271" s="79" t="s">
        <v>147</v>
      </c>
      <c r="B271" s="82">
        <v>300</v>
      </c>
      <c r="C271" s="82"/>
      <c r="D271" s="82"/>
      <c r="E271" s="82"/>
      <c r="F271" s="82">
        <v>300</v>
      </c>
      <c r="G271" s="82"/>
    </row>
    <row r="272" spans="1:7" ht="12.75">
      <c r="A272" s="79"/>
      <c r="B272" s="82"/>
      <c r="C272" s="82"/>
      <c r="D272" s="82"/>
      <c r="E272" s="82"/>
      <c r="F272" s="82"/>
      <c r="G272" s="82"/>
    </row>
    <row r="273" spans="1:7" ht="12.75">
      <c r="A273" s="79" t="s">
        <v>148</v>
      </c>
      <c r="B273" s="82">
        <v>5</v>
      </c>
      <c r="C273" s="82"/>
      <c r="D273" s="82"/>
      <c r="E273" s="82"/>
      <c r="F273" s="82">
        <v>5</v>
      </c>
      <c r="G273" s="82"/>
    </row>
    <row r="274" spans="1:7" ht="12.75">
      <c r="A274" s="79"/>
      <c r="B274" s="82"/>
      <c r="C274" s="82"/>
      <c r="D274" s="82"/>
      <c r="E274" s="82"/>
      <c r="F274" s="82"/>
      <c r="G274" s="82"/>
    </row>
    <row r="275" spans="1:7" ht="12.75">
      <c r="A275" s="79" t="s">
        <v>149</v>
      </c>
      <c r="B275" s="82">
        <v>34</v>
      </c>
      <c r="C275" s="82"/>
      <c r="D275" s="82"/>
      <c r="E275" s="82"/>
      <c r="F275" s="82">
        <v>34</v>
      </c>
      <c r="G275" s="82"/>
    </row>
    <row r="276" spans="1:7" ht="12.75">
      <c r="A276" s="79"/>
      <c r="B276" s="82"/>
      <c r="C276" s="82"/>
      <c r="D276" s="82"/>
      <c r="E276" s="82"/>
      <c r="F276" s="82"/>
      <c r="G276" s="82"/>
    </row>
    <row r="277" spans="1:7" ht="12.75">
      <c r="A277" s="89" t="s">
        <v>150</v>
      </c>
      <c r="B277" s="1">
        <v>2</v>
      </c>
      <c r="F277">
        <v>2</v>
      </c>
      <c r="G277" s="82"/>
    </row>
    <row r="278" spans="1:7" ht="12.75">
      <c r="A278" s="89"/>
      <c r="B278" s="1"/>
      <c r="G278" s="82"/>
    </row>
    <row r="279" spans="1:7" ht="12.75">
      <c r="A279" s="79" t="s">
        <v>151</v>
      </c>
      <c r="B279" s="82">
        <v>52</v>
      </c>
      <c r="C279" s="82"/>
      <c r="D279" s="82"/>
      <c r="E279" s="82"/>
      <c r="F279" s="82">
        <v>52</v>
      </c>
      <c r="G279" s="82"/>
    </row>
    <row r="280" spans="1:7" ht="12.75">
      <c r="A280" s="79"/>
      <c r="B280" s="82"/>
      <c r="C280" s="82"/>
      <c r="D280" s="82"/>
      <c r="E280" s="82"/>
      <c r="F280" s="82"/>
      <c r="G280" s="82"/>
    </row>
    <row r="281" spans="1:7" ht="12.75">
      <c r="A281" s="79" t="s">
        <v>152</v>
      </c>
      <c r="B281" s="82">
        <v>7</v>
      </c>
      <c r="C281" s="82"/>
      <c r="D281" s="82"/>
      <c r="E281" s="82"/>
      <c r="F281" s="82">
        <v>7</v>
      </c>
      <c r="G281" s="82"/>
    </row>
    <row r="282" spans="1:7" ht="12.75">
      <c r="A282" s="79"/>
      <c r="B282" s="82"/>
      <c r="C282" s="82"/>
      <c r="D282" s="82"/>
      <c r="E282" s="82"/>
      <c r="F282" s="82"/>
      <c r="G282" s="82"/>
    </row>
    <row r="283" spans="1:7" ht="12.75">
      <c r="A283" s="79" t="s">
        <v>153</v>
      </c>
      <c r="B283" s="82">
        <v>2257</v>
      </c>
      <c r="C283" s="82">
        <v>42</v>
      </c>
      <c r="D283" s="82">
        <v>90</v>
      </c>
      <c r="E283" s="82">
        <v>1995</v>
      </c>
      <c r="F283" s="82">
        <v>130</v>
      </c>
      <c r="G283" s="82"/>
    </row>
    <row r="284" spans="1:7" ht="12.75">
      <c r="A284" s="79"/>
      <c r="B284" s="82"/>
      <c r="C284" s="82"/>
      <c r="D284" s="82"/>
      <c r="E284" s="82"/>
      <c r="F284" s="82"/>
      <c r="G284" s="82"/>
    </row>
    <row r="285" spans="1:7" ht="12.75">
      <c r="A285" s="79" t="s">
        <v>154</v>
      </c>
      <c r="B285" s="82">
        <v>168</v>
      </c>
      <c r="C285" s="82"/>
      <c r="D285" s="82"/>
      <c r="E285" s="82"/>
      <c r="F285" s="82">
        <v>168</v>
      </c>
      <c r="G285" s="82"/>
    </row>
    <row r="286" spans="2:7" ht="12.75">
      <c r="B286" s="1"/>
      <c r="G286" s="82"/>
    </row>
    <row r="287" spans="2:7" ht="12.75">
      <c r="B287" s="1"/>
      <c r="G287" s="82"/>
    </row>
    <row r="288" spans="2:7" ht="12.75">
      <c r="B288" s="82"/>
      <c r="C288" s="82"/>
      <c r="D288" s="82"/>
      <c r="E288" s="82"/>
      <c r="F288" s="82"/>
      <c r="G288" s="1"/>
    </row>
    <row r="289" spans="1:7" ht="12.75">
      <c r="A289" s="24" t="s">
        <v>155</v>
      </c>
      <c r="B289" s="90">
        <f>B211+B215+B220+B224+B226+B232+B234+B236+B238+B240+B242+B244+B246+B248+B250+B252+B254+B256+B265+B267+B269+B271+B273+B275+B279+B281+B283+B285+B213+B222+B259+B261+B263+B277</f>
        <v>97250</v>
      </c>
      <c r="C289" s="90">
        <f>C211+C215+C220+C224+C226+C232+C234+C236+C238+C240+C242+C244+C246+C248+C250+C252+C254+C256+C265+C267+C269+C271+C273+C275+C279+C281+C283+C285+C213+C222+C259+C261+C263</f>
        <v>7679</v>
      </c>
      <c r="D289" s="90">
        <f>D211+D215+D220+D224+D226+D232+D234+D236+D238+D240+D242+D244+D246+D248+D250+D252+D254+D256+D265+D267+D269+D271+D273+D275+D279+D281+D283+D285+D213+D222+D259+D261+D263</f>
        <v>3460</v>
      </c>
      <c r="E289" s="90">
        <f>E211+E215+E222+E226+E232+E244+E250+E252+E254+E256+E259+E261+E265+E269+E283</f>
        <v>70613</v>
      </c>
      <c r="F289" s="90">
        <f>F211+F213+F215+F220+F224+F226+F232+F234+F236+F238+F240+F242+F244+F246+F248+F250+F252+F254+F256+F259+F261+F263+F265+F267+F269+F271+F273+F275+F277+F279+F281+F283+F285</f>
        <v>15159</v>
      </c>
      <c r="G289" s="90">
        <f>G211+G215+G220+G224+G226+G232+G234+G236+G238+G240+G242+G244+G246+G248+G250+G252+G254+G256+G265+G267+G269+G271+G273+G275+G279+G281+G283+G285+G213+G222+G259+G261+G263</f>
        <v>339</v>
      </c>
    </row>
    <row r="290" spans="1:7" ht="12.75">
      <c r="A290" s="24"/>
      <c r="B290" s="90"/>
      <c r="C290" s="90"/>
      <c r="D290" s="90"/>
      <c r="E290" s="90"/>
      <c r="F290" s="90"/>
      <c r="G290" s="90"/>
    </row>
    <row r="291" ht="12.75">
      <c r="B291" s="1"/>
    </row>
    <row r="292" spans="1:7" ht="12.75">
      <c r="A292" s="111" t="s">
        <v>276</v>
      </c>
      <c r="B292" s="111"/>
      <c r="C292" s="111"/>
      <c r="D292" s="111"/>
      <c r="E292" s="111"/>
      <c r="F292" s="111"/>
      <c r="G292" s="111"/>
    </row>
    <row r="293" spans="1:7" ht="12.75">
      <c r="A293" s="112" t="s">
        <v>156</v>
      </c>
      <c r="B293" s="112"/>
      <c r="C293" s="112"/>
      <c r="D293" s="112"/>
      <c r="E293" s="112"/>
      <c r="F293" s="112"/>
      <c r="G293" s="112"/>
    </row>
    <row r="294" spans="1:2" ht="12.75">
      <c r="A294" t="s">
        <v>157</v>
      </c>
      <c r="B294" s="1"/>
    </row>
    <row r="295" spans="1:7" ht="12.75">
      <c r="A295" t="s">
        <v>158</v>
      </c>
      <c r="B295" s="1"/>
      <c r="F295" s="113"/>
      <c r="G295" s="113"/>
    </row>
    <row r="296" ht="12.75">
      <c r="B296" s="1"/>
    </row>
    <row r="297" spans="1:8" ht="12.75">
      <c r="A297" s="110"/>
      <c r="B297" s="110"/>
      <c r="C297" s="110"/>
      <c r="D297" s="110"/>
      <c r="E297" s="110"/>
      <c r="F297" s="110"/>
      <c r="G297" s="110"/>
      <c r="H297" s="110"/>
    </row>
    <row r="298" ht="12.75">
      <c r="B298" s="1"/>
    </row>
    <row r="299" ht="12.75">
      <c r="B299" s="1"/>
    </row>
    <row r="300" ht="12.75">
      <c r="B300" s="1"/>
    </row>
  </sheetData>
  <sheetProtection selectLockedCells="1" selectUnlockedCells="1"/>
  <mergeCells count="26">
    <mergeCell ref="A3:H3"/>
    <mergeCell ref="A297:H297"/>
    <mergeCell ref="A292:G292"/>
    <mergeCell ref="A293:G293"/>
    <mergeCell ref="A110:D110"/>
    <mergeCell ref="E110:F110"/>
    <mergeCell ref="A111:D113"/>
    <mergeCell ref="A114:C114"/>
    <mergeCell ref="A117:C117"/>
    <mergeCell ref="E117:F117"/>
    <mergeCell ref="A118:C120"/>
    <mergeCell ref="G118:G120"/>
    <mergeCell ref="A121:C121"/>
    <mergeCell ref="A124:D124"/>
    <mergeCell ref="E124:F124"/>
    <mergeCell ref="A125:C125"/>
    <mergeCell ref="G134:G138"/>
    <mergeCell ref="A139:C139"/>
    <mergeCell ref="A126:C126"/>
    <mergeCell ref="A127:C127"/>
    <mergeCell ref="A128:C132"/>
    <mergeCell ref="G128:G132"/>
    <mergeCell ref="A140:C140"/>
    <mergeCell ref="E140:F140"/>
    <mergeCell ref="A133:C133"/>
    <mergeCell ref="A134:C138"/>
  </mergeCells>
  <printOptions/>
  <pageMargins left="0.7875" right="0.7875" top="1.0527777777777778" bottom="1.0527777777777778" header="0.5118055555555555" footer="0.5118055555555555"/>
  <pageSetup firstPageNumber="1" useFirstPageNumber="1" horizontalDpi="300" verticalDpi="300" orientation="portrait" paperSize="9" r:id="rId2"/>
  <rowBreaks count="2" manualBreakCount="2">
    <brk id="104" max="6" man="1"/>
    <brk id="151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302"/>
  <sheetViews>
    <sheetView tabSelected="1" view="pageBreakPreview" zoomScaleSheetLayoutView="100" workbookViewId="0" topLeftCell="A249">
      <selection activeCell="A207" sqref="A207:IV223"/>
    </sheetView>
  </sheetViews>
  <sheetFormatPr defaultColWidth="9.140625" defaultRowHeight="12.75"/>
  <cols>
    <col min="1" max="1" width="10.57421875" style="0" customWidth="1"/>
    <col min="2" max="2" width="14.28125" style="0" customWidth="1"/>
    <col min="3" max="3" width="8.7109375" style="0" customWidth="1"/>
    <col min="4" max="4" width="18.140625" style="0" customWidth="1"/>
    <col min="5" max="5" width="12.7109375" style="0" customWidth="1"/>
    <col min="6" max="6" width="13.421875" style="0" customWidth="1"/>
    <col min="7" max="7" width="9.28125" style="0" customWidth="1"/>
    <col min="8" max="8" width="10.140625" style="1" customWidth="1"/>
    <col min="9" max="9" width="10.28125" style="0" customWidth="1"/>
    <col min="10" max="10" width="9.28125" style="0" customWidth="1"/>
    <col min="11" max="11" width="8.7109375" style="0" customWidth="1"/>
    <col min="12" max="12" width="10.57421875" style="0" customWidth="1"/>
    <col min="13" max="13" width="8.7109375" style="0" customWidth="1"/>
  </cols>
  <sheetData>
    <row r="3" spans="1:8" ht="15.75">
      <c r="A3" s="2"/>
      <c r="B3" s="2" t="s">
        <v>159</v>
      </c>
      <c r="H3"/>
    </row>
    <row r="4" spans="4:8" ht="15.75">
      <c r="D4" s="2"/>
      <c r="E4" s="3"/>
      <c r="F4" s="3"/>
      <c r="G4" s="4"/>
      <c r="H4" s="4"/>
    </row>
    <row r="5" spans="3:8" ht="15.75">
      <c r="C5" s="2"/>
      <c r="D5" s="2" t="s">
        <v>160</v>
      </c>
      <c r="F5" s="3"/>
      <c r="G5" s="4"/>
      <c r="H5" s="4"/>
    </row>
    <row r="6" spans="2:7" ht="15.75">
      <c r="B6" s="2"/>
      <c r="C6" s="2"/>
      <c r="D6" s="3"/>
      <c r="E6" s="3"/>
      <c r="F6" s="4"/>
      <c r="G6" s="4"/>
    </row>
    <row r="7" spans="2:7" ht="15.75">
      <c r="B7" s="2"/>
      <c r="C7" s="2"/>
      <c r="D7" s="3"/>
      <c r="E7" s="3"/>
      <c r="F7" s="4"/>
      <c r="G7" s="4"/>
    </row>
    <row r="8" spans="4:5" ht="12.75">
      <c r="D8" s="5"/>
      <c r="E8" s="5"/>
    </row>
    <row r="9" spans="4:6" ht="12.75">
      <c r="D9" s="6" t="s">
        <v>161</v>
      </c>
      <c r="E9" s="6" t="s">
        <v>162</v>
      </c>
      <c r="F9" s="7" t="s">
        <v>163</v>
      </c>
    </row>
    <row r="10" spans="4:8" ht="12.75">
      <c r="D10" s="8"/>
      <c r="F10" s="9" t="s">
        <v>5</v>
      </c>
      <c r="H10" s="10"/>
    </row>
    <row r="11" spans="1:9" ht="14.25">
      <c r="A11" s="11" t="s">
        <v>164</v>
      </c>
      <c r="B11" s="11"/>
      <c r="C11" s="11"/>
      <c r="D11" s="12">
        <v>81329393.75</v>
      </c>
      <c r="E11" s="5">
        <f>F91</f>
        <v>97346364.37999998</v>
      </c>
      <c r="F11" s="12">
        <f>100-((D11/E11)*100)</f>
        <v>16.45358892652257</v>
      </c>
      <c r="H11" s="10"/>
      <c r="I11" s="1"/>
    </row>
    <row r="12" spans="1:9" ht="14.25">
      <c r="A12" s="11"/>
      <c r="B12" s="11"/>
      <c r="C12" s="11"/>
      <c r="D12" s="10">
        <v>81329</v>
      </c>
      <c r="E12" s="10">
        <v>97346</v>
      </c>
      <c r="F12" s="8"/>
      <c r="H12" s="10"/>
      <c r="I12" s="1"/>
    </row>
    <row r="13" spans="1:6" ht="14.25">
      <c r="A13" s="11" t="s">
        <v>165</v>
      </c>
      <c r="B13" s="11"/>
      <c r="C13" s="11"/>
      <c r="D13" s="12">
        <v>81077305.47</v>
      </c>
      <c r="E13" s="5">
        <v>97249637.13</v>
      </c>
      <c r="F13" s="12">
        <f>100-((D13/E13)*100)</f>
        <v>16.629709001773833</v>
      </c>
    </row>
    <row r="14" spans="1:6" ht="14.25">
      <c r="A14" s="11"/>
      <c r="B14" s="11"/>
      <c r="C14" s="11"/>
      <c r="D14" s="10">
        <v>81077</v>
      </c>
      <c r="E14" s="10">
        <v>97250</v>
      </c>
      <c r="F14" s="12"/>
    </row>
    <row r="15" spans="1:6" ht="14.25">
      <c r="A15" s="11" t="s">
        <v>166</v>
      </c>
      <c r="B15" s="11"/>
      <c r="C15" s="11"/>
      <c r="D15" s="12">
        <f>D11-D13</f>
        <v>252088.2800000012</v>
      </c>
      <c r="E15" s="5">
        <f>E11-E13</f>
        <v>96727.2499999851</v>
      </c>
      <c r="F15" s="12"/>
    </row>
    <row r="16" spans="1:6" ht="14.25">
      <c r="A16" s="11"/>
      <c r="B16" s="11"/>
      <c r="C16" s="11"/>
      <c r="E16" s="12"/>
      <c r="F16" s="12"/>
    </row>
    <row r="17" spans="1:6" ht="14.25">
      <c r="A17" s="11"/>
      <c r="B17" s="11"/>
      <c r="C17" s="11"/>
      <c r="D17" s="5"/>
      <c r="E17" s="5"/>
      <c r="F17" s="5"/>
    </row>
    <row r="18" spans="1:6" ht="14.25">
      <c r="A18" s="11"/>
      <c r="B18" s="11"/>
      <c r="C18" s="11"/>
      <c r="D18" s="5"/>
      <c r="E18" s="5"/>
      <c r="F18" s="5"/>
    </row>
    <row r="19" ht="12.75">
      <c r="D19" s="5"/>
    </row>
    <row r="20" spans="1:8" s="117" customFormat="1" ht="12">
      <c r="A20" s="117" t="s">
        <v>167</v>
      </c>
      <c r="D20" s="118"/>
      <c r="E20" s="118"/>
      <c r="H20" s="119"/>
    </row>
    <row r="21" spans="1:8" s="117" customFormat="1" ht="12">
      <c r="A21" s="117" t="s">
        <v>168</v>
      </c>
      <c r="D21" s="118"/>
      <c r="E21" s="118"/>
      <c r="H21" s="119"/>
    </row>
    <row r="22" spans="2:8" s="117" customFormat="1" ht="12">
      <c r="B22" s="117" t="s">
        <v>169</v>
      </c>
      <c r="D22" s="118"/>
      <c r="F22" s="118">
        <v>96727.25</v>
      </c>
      <c r="G22" s="120"/>
      <c r="H22" s="119"/>
    </row>
    <row r="23" spans="4:5" ht="12.75">
      <c r="D23" s="5"/>
      <c r="E23" s="5"/>
    </row>
    <row r="24" spans="4:5" ht="12.75">
      <c r="D24" s="5"/>
      <c r="E24" s="5"/>
    </row>
    <row r="25" spans="4:5" ht="12.75">
      <c r="D25" s="5"/>
      <c r="E25" s="5"/>
    </row>
    <row r="26" spans="4:5" ht="12.75">
      <c r="D26" s="5"/>
      <c r="E26" s="5"/>
    </row>
    <row r="27" spans="2:7" ht="12.75">
      <c r="B27" s="14"/>
      <c r="C27" s="14"/>
      <c r="E27" s="5"/>
      <c r="G27" s="15"/>
    </row>
    <row r="28" spans="2:7" ht="12.75">
      <c r="B28" s="14"/>
      <c r="C28" s="14"/>
      <c r="D28" s="5"/>
      <c r="G28" s="5"/>
    </row>
    <row r="29" spans="2:7" ht="12.75">
      <c r="B29" s="14"/>
      <c r="C29" s="14"/>
      <c r="E29" s="5"/>
      <c r="G29" s="5"/>
    </row>
    <row r="30" spans="5:7" ht="12.75">
      <c r="E30" s="5"/>
      <c r="G30" s="5"/>
    </row>
    <row r="31" spans="5:7" ht="12.75">
      <c r="E31" s="5"/>
      <c r="G31" s="5"/>
    </row>
    <row r="32" spans="5:7" ht="12.75">
      <c r="E32" s="5"/>
      <c r="G32" s="5"/>
    </row>
    <row r="33" spans="5:7" ht="12.75">
      <c r="E33" s="5"/>
      <c r="G33" s="5"/>
    </row>
    <row r="34" spans="5:7" ht="12.75">
      <c r="E34" s="5"/>
      <c r="G34" s="5"/>
    </row>
    <row r="35" spans="5:7" ht="12.75">
      <c r="E35" s="5"/>
      <c r="G35" s="5"/>
    </row>
    <row r="36" spans="5:7" ht="12.75">
      <c r="E36" s="5"/>
      <c r="G36" s="5"/>
    </row>
    <row r="37" spans="5:7" ht="12.75">
      <c r="E37" s="5"/>
      <c r="G37" s="5"/>
    </row>
    <row r="38" spans="5:7" ht="12.75">
      <c r="E38" s="5"/>
      <c r="G38" s="5"/>
    </row>
    <row r="39" spans="5:7" ht="12.75">
      <c r="E39" s="5"/>
      <c r="G39" s="5"/>
    </row>
    <row r="40" spans="5:7" ht="12.75">
      <c r="E40" s="5"/>
      <c r="G40" s="5"/>
    </row>
    <row r="56" ht="18.75">
      <c r="C56" s="16" t="s">
        <v>170</v>
      </c>
    </row>
    <row r="60" spans="1:6" ht="12.75">
      <c r="A60" s="17" t="s">
        <v>171</v>
      </c>
      <c r="F60" s="18">
        <f>F62+F63</f>
        <v>10862765.02</v>
      </c>
    </row>
    <row r="61" spans="1:6" ht="12.75">
      <c r="A61" s="17"/>
      <c r="F61" s="18"/>
    </row>
    <row r="62" spans="1:7" ht="12.75">
      <c r="A62" t="s">
        <v>172</v>
      </c>
      <c r="F62" s="5">
        <v>10862765.02</v>
      </c>
      <c r="G62" s="5"/>
    </row>
    <row r="63" spans="6:7" ht="12.75">
      <c r="F63" s="5"/>
      <c r="G63" s="5"/>
    </row>
    <row r="64" spans="1:6" ht="12.75">
      <c r="A64" s="17" t="s">
        <v>173</v>
      </c>
      <c r="F64" s="18">
        <f>F65</f>
        <v>46406.8</v>
      </c>
    </row>
    <row r="65" spans="1:6" ht="12.75">
      <c r="A65" t="s">
        <v>174</v>
      </c>
      <c r="F65" s="5">
        <v>46406.8</v>
      </c>
    </row>
    <row r="67" spans="1:6" ht="12.75">
      <c r="A67" s="17" t="s">
        <v>175</v>
      </c>
      <c r="F67" s="18">
        <f>F69+F70</f>
        <v>338732.76</v>
      </c>
    </row>
    <row r="68" spans="1:6" ht="12.75">
      <c r="A68" s="17"/>
      <c r="F68" s="18"/>
    </row>
    <row r="69" spans="1:6" ht="12.75">
      <c r="A69" t="s">
        <v>176</v>
      </c>
      <c r="F69" s="5">
        <v>149600</v>
      </c>
    </row>
    <row r="70" spans="1:6" ht="12.75">
      <c r="A70" t="s">
        <v>177</v>
      </c>
      <c r="F70" s="5">
        <v>189132.76</v>
      </c>
    </row>
    <row r="71" ht="12.75">
      <c r="F71" s="5"/>
    </row>
    <row r="72" spans="1:6" ht="12.75">
      <c r="A72" s="17" t="s">
        <v>178</v>
      </c>
      <c r="F72" s="5"/>
    </row>
    <row r="73" spans="1:6" ht="12.75">
      <c r="A73" s="17" t="s">
        <v>179</v>
      </c>
      <c r="F73" s="18">
        <f>F74+F75</f>
        <v>4088924.12</v>
      </c>
    </row>
    <row r="74" spans="1:6" ht="12.75">
      <c r="A74" s="19" t="s">
        <v>180</v>
      </c>
      <c r="F74" s="20">
        <v>3599018.16</v>
      </c>
    </row>
    <row r="75" spans="1:6" ht="12.75">
      <c r="A75" s="19" t="s">
        <v>181</v>
      </c>
      <c r="F75" s="20">
        <v>489905.96</v>
      </c>
    </row>
    <row r="76" spans="1:6" ht="12.75">
      <c r="A76" s="17"/>
      <c r="F76" s="18"/>
    </row>
    <row r="77" spans="1:6" ht="12.75">
      <c r="A77" s="17" t="s">
        <v>182</v>
      </c>
      <c r="F77" s="18">
        <f>SUM(F79:F85)</f>
        <v>81694338.02</v>
      </c>
    </row>
    <row r="78" ht="12.75">
      <c r="F78" s="5"/>
    </row>
    <row r="79" spans="1:6" ht="12.75">
      <c r="A79" s="21" t="s">
        <v>183</v>
      </c>
      <c r="F79" s="5">
        <v>63938000</v>
      </c>
    </row>
    <row r="80" spans="1:6" ht="12.75">
      <c r="A80" s="21" t="s">
        <v>184</v>
      </c>
      <c r="F80" s="5">
        <v>6604449</v>
      </c>
    </row>
    <row r="81" spans="1:6" ht="12.75">
      <c r="A81" s="21" t="s">
        <v>185</v>
      </c>
      <c r="F81" s="5">
        <v>60000</v>
      </c>
    </row>
    <row r="82" spans="1:6" ht="12.75">
      <c r="A82" s="21" t="s">
        <v>186</v>
      </c>
      <c r="F82" s="5">
        <v>10686.57</v>
      </c>
    </row>
    <row r="83" spans="1:6" ht="12.75">
      <c r="A83" t="s">
        <v>187</v>
      </c>
      <c r="F83" s="5">
        <v>3459899.02</v>
      </c>
    </row>
    <row r="84" spans="1:6" ht="12.75">
      <c r="A84" t="s">
        <v>188</v>
      </c>
      <c r="F84" s="5">
        <v>7586132</v>
      </c>
    </row>
    <row r="85" spans="1:6" ht="12.75">
      <c r="A85" t="s">
        <v>189</v>
      </c>
      <c r="F85" s="5">
        <v>35171.43</v>
      </c>
    </row>
    <row r="87" spans="1:6" ht="12.75">
      <c r="A87" s="22" t="s">
        <v>190</v>
      </c>
      <c r="F87" s="23">
        <f>F88+F89</f>
        <v>315197.66</v>
      </c>
    </row>
    <row r="88" spans="1:6" ht="12.75">
      <c r="A88" t="s">
        <v>191</v>
      </c>
      <c r="F88" s="5">
        <v>63109.38</v>
      </c>
    </row>
    <row r="89" spans="1:6" ht="12.75">
      <c r="A89" t="s">
        <v>192</v>
      </c>
      <c r="F89" s="5">
        <v>252088.28</v>
      </c>
    </row>
    <row r="90" ht="12.75">
      <c r="F90" s="5"/>
    </row>
    <row r="91" spans="2:6" ht="12.75">
      <c r="B91" s="24"/>
      <c r="C91" s="24" t="s">
        <v>193</v>
      </c>
      <c r="D91" s="24"/>
      <c r="F91" s="15">
        <f>F60+F67+F73+F77+F87+F64</f>
        <v>97346364.37999998</v>
      </c>
    </row>
    <row r="95" spans="1:8" s="117" customFormat="1" ht="12">
      <c r="A95" s="121" t="s">
        <v>277</v>
      </c>
      <c r="E95" s="118"/>
      <c r="F95" s="118"/>
      <c r="H95" s="119"/>
    </row>
    <row r="96" spans="1:8" s="117" customFormat="1" ht="12">
      <c r="A96" s="117" t="s">
        <v>194</v>
      </c>
      <c r="E96" s="118"/>
      <c r="F96" s="118"/>
      <c r="H96" s="119"/>
    </row>
    <row r="97" spans="1:8" s="117" customFormat="1" ht="12">
      <c r="A97" s="117" t="s">
        <v>195</v>
      </c>
      <c r="E97" s="118"/>
      <c r="F97" s="118"/>
      <c r="H97" s="119"/>
    </row>
    <row r="98" spans="4:5" ht="12.75">
      <c r="D98" s="5"/>
      <c r="E98" s="5"/>
    </row>
    <row r="100" spans="1:8" s="117" customFormat="1" ht="12">
      <c r="A100" s="122" t="s">
        <v>196</v>
      </c>
      <c r="B100" s="122"/>
      <c r="C100" s="122"/>
      <c r="D100" s="123"/>
      <c r="E100" s="123"/>
      <c r="F100" s="122"/>
      <c r="H100" s="119"/>
    </row>
    <row r="101" spans="1:8" s="117" customFormat="1" ht="12">
      <c r="A101" s="122" t="s">
        <v>197</v>
      </c>
      <c r="B101" s="122"/>
      <c r="C101" s="122"/>
      <c r="D101" s="123"/>
      <c r="E101" s="123"/>
      <c r="F101" s="122"/>
      <c r="H101" s="119"/>
    </row>
    <row r="102" spans="1:8" s="117" customFormat="1" ht="12">
      <c r="A102" s="122" t="s">
        <v>198</v>
      </c>
      <c r="B102" s="122"/>
      <c r="C102" s="122"/>
      <c r="D102" s="123"/>
      <c r="E102" s="123"/>
      <c r="F102" s="122"/>
      <c r="H102" s="119"/>
    </row>
    <row r="103" spans="1:6" ht="12.75">
      <c r="A103" s="25"/>
      <c r="B103" s="25"/>
      <c r="C103" s="25"/>
      <c r="D103" s="26"/>
      <c r="E103" s="26"/>
      <c r="F103" s="25"/>
    </row>
    <row r="104" ht="18">
      <c r="C104" s="27" t="s">
        <v>199</v>
      </c>
    </row>
    <row r="106" ht="12.75">
      <c r="A106" t="s">
        <v>200</v>
      </c>
    </row>
    <row r="108" ht="12.75">
      <c r="A108" t="s">
        <v>201</v>
      </c>
    </row>
    <row r="109" spans="1:6" ht="12.75">
      <c r="A109" s="104" t="s">
        <v>202</v>
      </c>
      <c r="B109" s="104"/>
      <c r="C109" s="104"/>
      <c r="D109" s="104" t="s">
        <v>203</v>
      </c>
      <c r="E109" s="104"/>
      <c r="F109" s="28" t="s">
        <v>204</v>
      </c>
    </row>
    <row r="110" spans="1:6" ht="12.75">
      <c r="A110" s="107" t="s">
        <v>50</v>
      </c>
      <c r="B110" s="107"/>
      <c r="C110" s="107"/>
      <c r="D110" s="29" t="s">
        <v>205</v>
      </c>
      <c r="E110" s="30"/>
      <c r="F110" s="31">
        <v>25818.3</v>
      </c>
    </row>
    <row r="111" spans="1:6" ht="12.75">
      <c r="A111" s="107"/>
      <c r="B111" s="107"/>
      <c r="C111" s="107"/>
      <c r="D111" s="32" t="s">
        <v>206</v>
      </c>
      <c r="E111" s="33"/>
      <c r="F111" s="31">
        <v>3455.85</v>
      </c>
    </row>
    <row r="112" spans="1:6" ht="12.75">
      <c r="A112" s="107"/>
      <c r="B112" s="107"/>
      <c r="C112" s="107"/>
      <c r="D112" s="34" t="s">
        <v>207</v>
      </c>
      <c r="E112" s="35"/>
      <c r="F112" s="31">
        <v>19373.5</v>
      </c>
    </row>
    <row r="113" spans="1:6" ht="12.75">
      <c r="A113" s="103" t="s">
        <v>208</v>
      </c>
      <c r="B113" s="103"/>
      <c r="C113" s="103"/>
      <c r="D113" s="37"/>
      <c r="E113" s="38"/>
      <c r="F113" s="39">
        <f>SUM(F110:F112)</f>
        <v>48647.649999999994</v>
      </c>
    </row>
    <row r="114" spans="5:6" ht="12.75">
      <c r="E114" s="5"/>
      <c r="F114" s="8"/>
    </row>
    <row r="115" spans="1:5" ht="12.75">
      <c r="A115" t="s">
        <v>209</v>
      </c>
      <c r="E115" s="5"/>
    </row>
    <row r="116" spans="1:6" ht="12.75">
      <c r="A116" s="104" t="s">
        <v>202</v>
      </c>
      <c r="B116" s="104"/>
      <c r="C116" s="104"/>
      <c r="D116" s="104" t="s">
        <v>203</v>
      </c>
      <c r="E116" s="104"/>
      <c r="F116" s="28" t="s">
        <v>204</v>
      </c>
    </row>
    <row r="117" spans="1:6" ht="13.5" customHeight="1">
      <c r="A117" s="108" t="s">
        <v>56</v>
      </c>
      <c r="B117" s="108" t="s">
        <v>57</v>
      </c>
      <c r="C117" s="108"/>
      <c r="D117" s="67" t="s">
        <v>58</v>
      </c>
      <c r="E117" s="52"/>
      <c r="F117" s="109">
        <v>2874258.33</v>
      </c>
    </row>
    <row r="118" spans="1:6" ht="12.75">
      <c r="A118" s="108"/>
      <c r="B118" s="108"/>
      <c r="C118" s="108"/>
      <c r="D118" s="44" t="s">
        <v>59</v>
      </c>
      <c r="E118" s="52"/>
      <c r="F118" s="109"/>
    </row>
    <row r="119" spans="1:6" ht="12.75">
      <c r="A119" s="108"/>
      <c r="B119" s="108"/>
      <c r="C119" s="108"/>
      <c r="D119" s="91" t="s">
        <v>60</v>
      </c>
      <c r="E119" s="52"/>
      <c r="F119" s="109"/>
    </row>
    <row r="120" spans="1:6" ht="12.75">
      <c r="A120" s="103" t="s">
        <v>208</v>
      </c>
      <c r="B120" s="103"/>
      <c r="C120" s="103"/>
      <c r="D120" s="37"/>
      <c r="E120" s="38"/>
      <c r="F120" s="39">
        <f>F117</f>
        <v>2874258.33</v>
      </c>
    </row>
    <row r="121" spans="1:6" ht="12.75">
      <c r="A121" s="48"/>
      <c r="B121" s="48"/>
      <c r="C121" s="49"/>
      <c r="D121" s="51"/>
      <c r="E121" s="52"/>
      <c r="F121" s="53"/>
    </row>
    <row r="122" spans="1:5" ht="12.75">
      <c r="A122" t="s">
        <v>210</v>
      </c>
      <c r="E122" s="5"/>
    </row>
    <row r="123" spans="1:6" ht="12.75">
      <c r="A123" s="104" t="s">
        <v>202</v>
      </c>
      <c r="B123" s="104"/>
      <c r="C123" s="104"/>
      <c r="D123" s="104" t="s">
        <v>203</v>
      </c>
      <c r="E123" s="104"/>
      <c r="F123" s="28" t="s">
        <v>204</v>
      </c>
    </row>
    <row r="124" spans="1:6" ht="12.75">
      <c r="A124" s="101" t="s">
        <v>63</v>
      </c>
      <c r="B124" s="101"/>
      <c r="C124" s="101"/>
      <c r="D124" s="32" t="s">
        <v>65</v>
      </c>
      <c r="E124" s="33"/>
      <c r="F124" s="56">
        <v>1431.34</v>
      </c>
    </row>
    <row r="125" spans="1:6" ht="12.75">
      <c r="A125" s="101" t="s">
        <v>66</v>
      </c>
      <c r="B125" s="101"/>
      <c r="C125" s="101"/>
      <c r="D125" s="32" t="s">
        <v>67</v>
      </c>
      <c r="E125" s="33"/>
      <c r="F125" s="56">
        <v>112997.05</v>
      </c>
    </row>
    <row r="126" spans="1:6" ht="12.75">
      <c r="A126" s="101" t="s">
        <v>56</v>
      </c>
      <c r="B126" s="101"/>
      <c r="C126" s="101"/>
      <c r="D126" s="32" t="s">
        <v>68</v>
      </c>
      <c r="E126" s="33"/>
      <c r="F126" s="56">
        <v>624255.86</v>
      </c>
    </row>
    <row r="127" spans="1:6" ht="12.75">
      <c r="A127" s="101" t="s">
        <v>69</v>
      </c>
      <c r="B127" s="101"/>
      <c r="C127" s="101"/>
      <c r="D127" s="57" t="s">
        <v>71</v>
      </c>
      <c r="E127" s="58"/>
      <c r="F127" s="102">
        <v>71957.57</v>
      </c>
    </row>
    <row r="128" spans="1:6" ht="12.75">
      <c r="A128" s="101"/>
      <c r="B128" s="101"/>
      <c r="C128" s="101"/>
      <c r="D128" s="60" t="s">
        <v>73</v>
      </c>
      <c r="E128" s="61"/>
      <c r="F128" s="102"/>
    </row>
    <row r="129" spans="1:6" ht="12.75">
      <c r="A129" s="101"/>
      <c r="B129" s="101"/>
      <c r="C129" s="101"/>
      <c r="D129" s="60" t="s">
        <v>75</v>
      </c>
      <c r="E129" s="61"/>
      <c r="F129" s="102"/>
    </row>
    <row r="130" spans="1:6" ht="12.75">
      <c r="A130" s="101"/>
      <c r="B130" s="101"/>
      <c r="C130" s="101"/>
      <c r="D130" s="60" t="s">
        <v>77</v>
      </c>
      <c r="E130" s="61"/>
      <c r="F130" s="102"/>
    </row>
    <row r="131" spans="1:6" ht="12.75">
      <c r="A131" s="101"/>
      <c r="B131" s="101"/>
      <c r="C131" s="101"/>
      <c r="D131" s="62" t="s">
        <v>79</v>
      </c>
      <c r="E131" s="63"/>
      <c r="F131" s="102"/>
    </row>
    <row r="132" spans="1:6" ht="12.75">
      <c r="A132" s="98" t="s">
        <v>80</v>
      </c>
      <c r="B132" s="98"/>
      <c r="C132" s="98"/>
      <c r="D132" s="32" t="s">
        <v>82</v>
      </c>
      <c r="E132" s="33"/>
      <c r="F132" s="64">
        <v>29887.4</v>
      </c>
    </row>
    <row r="133" spans="1:6" ht="12.75">
      <c r="A133" s="99" t="s">
        <v>83</v>
      </c>
      <c r="B133" s="99"/>
      <c r="C133" s="99"/>
      <c r="D133" s="65" t="s">
        <v>85</v>
      </c>
      <c r="E133" s="66"/>
      <c r="F133" s="100">
        <v>743978.5</v>
      </c>
    </row>
    <row r="134" spans="1:6" ht="12.75">
      <c r="A134" s="99"/>
      <c r="B134" s="99"/>
      <c r="C134" s="99"/>
      <c r="D134" s="67" t="s">
        <v>87</v>
      </c>
      <c r="E134" s="45"/>
      <c r="F134" s="100"/>
    </row>
    <row r="135" spans="1:6" ht="12.75">
      <c r="A135" s="99"/>
      <c r="B135" s="99"/>
      <c r="C135" s="99"/>
      <c r="D135" s="67" t="s">
        <v>89</v>
      </c>
      <c r="E135" s="45"/>
      <c r="F135" s="100"/>
    </row>
    <row r="136" spans="1:6" ht="12.75">
      <c r="A136" s="99"/>
      <c r="B136" s="99"/>
      <c r="C136" s="99"/>
      <c r="D136" s="67" t="s">
        <v>91</v>
      </c>
      <c r="E136" s="45"/>
      <c r="F136" s="100"/>
    </row>
    <row r="137" spans="1:6" ht="12.75">
      <c r="A137" s="99"/>
      <c r="B137" s="99"/>
      <c r="C137" s="99"/>
      <c r="D137" s="69" t="s">
        <v>92</v>
      </c>
      <c r="E137" s="70"/>
      <c r="F137" s="100"/>
    </row>
    <row r="138" spans="1:6" ht="12.75">
      <c r="A138" s="98" t="s">
        <v>93</v>
      </c>
      <c r="B138" s="98"/>
      <c r="C138" s="98"/>
      <c r="D138" s="32" t="s">
        <v>94</v>
      </c>
      <c r="E138" s="33"/>
      <c r="F138" s="64">
        <v>2348.2</v>
      </c>
    </row>
    <row r="139" spans="1:6" ht="12.75">
      <c r="A139" s="103" t="s">
        <v>208</v>
      </c>
      <c r="B139" s="103"/>
      <c r="C139" s="103"/>
      <c r="D139" s="97"/>
      <c r="E139" s="97"/>
      <c r="F139" s="72">
        <f>SUM(F124:F138)</f>
        <v>1586855.9200000002</v>
      </c>
    </row>
    <row r="142" spans="1:4" ht="12.75">
      <c r="A142" t="s">
        <v>211</v>
      </c>
      <c r="B142" s="21"/>
      <c r="C142" s="21"/>
      <c r="D142" s="21"/>
    </row>
    <row r="143" spans="1:4" ht="12.75">
      <c r="A143" t="s">
        <v>212</v>
      </c>
      <c r="B143" s="21"/>
      <c r="C143" s="21"/>
      <c r="D143" s="21"/>
    </row>
    <row r="144" ht="12.75">
      <c r="A144" t="s">
        <v>213</v>
      </c>
    </row>
    <row r="145" ht="12.75">
      <c r="A145" t="s">
        <v>214</v>
      </c>
    </row>
    <row r="146" spans="1:6" ht="12.75">
      <c r="A146" s="25"/>
      <c r="B146" s="25"/>
      <c r="C146" s="25"/>
      <c r="D146" s="25"/>
      <c r="E146" s="25"/>
      <c r="F146" s="25"/>
    </row>
    <row r="154" ht="18">
      <c r="C154" s="27" t="s">
        <v>215</v>
      </c>
    </row>
    <row r="156" s="75" customFormat="1" ht="12.75">
      <c r="N156" s="93"/>
    </row>
    <row r="160" spans="1:5" ht="12.75">
      <c r="A160" t="s">
        <v>223</v>
      </c>
      <c r="E160" s="5">
        <v>300810.56</v>
      </c>
    </row>
    <row r="161" ht="12.75">
      <c r="E161" s="5"/>
    </row>
    <row r="162" spans="1:5" ht="12.75">
      <c r="A162" t="s">
        <v>225</v>
      </c>
      <c r="E162" s="5">
        <v>57465.08</v>
      </c>
    </row>
    <row r="164" spans="1:5" ht="12.75">
      <c r="A164" t="s">
        <v>228</v>
      </c>
      <c r="E164" s="5">
        <v>89365.36</v>
      </c>
    </row>
    <row r="168" spans="4:5" ht="12.75">
      <c r="D168" s="83" t="s">
        <v>208</v>
      </c>
      <c r="E168" s="84">
        <f>E160+E162+E164</f>
        <v>447641</v>
      </c>
    </row>
    <row r="171" spans="2:5" ht="12.75">
      <c r="B171" t="s">
        <v>233</v>
      </c>
      <c r="E171" s="94" t="s">
        <v>234</v>
      </c>
    </row>
    <row r="173" spans="2:5" ht="12.75">
      <c r="B173" s="9" t="s">
        <v>122</v>
      </c>
      <c r="E173" t="s">
        <v>122</v>
      </c>
    </row>
    <row r="183" ht="12.75">
      <c r="E183" s="85"/>
    </row>
    <row r="208" ht="18.75">
      <c r="B208" s="16" t="s">
        <v>216</v>
      </c>
    </row>
    <row r="209" ht="18.75">
      <c r="B209" s="74"/>
    </row>
    <row r="210" spans="1:7" ht="12.75">
      <c r="A210" s="75"/>
      <c r="B210" s="92" t="s">
        <v>208</v>
      </c>
      <c r="C210" s="77" t="s">
        <v>217</v>
      </c>
      <c r="D210" s="77" t="s">
        <v>218</v>
      </c>
      <c r="E210" s="77" t="s">
        <v>219</v>
      </c>
      <c r="F210" s="77" t="s">
        <v>220</v>
      </c>
      <c r="G210" s="77" t="s">
        <v>221</v>
      </c>
    </row>
    <row r="211" spans="2:7" ht="12.75">
      <c r="B211" s="78"/>
      <c r="C211" s="79"/>
      <c r="D211" s="79"/>
      <c r="E211" s="79"/>
      <c r="F211" s="79"/>
      <c r="G211" s="79"/>
    </row>
    <row r="212" spans="1:7" ht="12.75">
      <c r="A212" s="80" t="s">
        <v>222</v>
      </c>
      <c r="B212" s="81">
        <v>67919</v>
      </c>
      <c r="C212" s="82"/>
      <c r="D212" s="82"/>
      <c r="E212" s="82">
        <v>63938</v>
      </c>
      <c r="F212" s="82">
        <v>3981</v>
      </c>
      <c r="G212" s="82"/>
    </row>
    <row r="213" spans="1:7" ht="12.75">
      <c r="A213" s="80"/>
      <c r="B213" s="81"/>
      <c r="C213" s="82"/>
      <c r="D213" s="82"/>
      <c r="E213" s="82"/>
      <c r="F213" s="82"/>
      <c r="G213" s="82"/>
    </row>
    <row r="214" spans="1:7" ht="12.75">
      <c r="A214" s="80" t="s">
        <v>224</v>
      </c>
      <c r="B214" s="81">
        <v>15</v>
      </c>
      <c r="C214" s="21"/>
      <c r="D214" s="21"/>
      <c r="E214" s="21"/>
      <c r="F214">
        <v>15</v>
      </c>
      <c r="G214" s="78"/>
    </row>
    <row r="215" spans="1:7" ht="12.75">
      <c r="A215" s="80"/>
      <c r="B215" s="81"/>
      <c r="C215" s="82"/>
      <c r="D215" s="82"/>
      <c r="E215" s="82"/>
      <c r="F215" s="82"/>
      <c r="G215" s="82"/>
    </row>
    <row r="216" spans="1:7" ht="12.75">
      <c r="A216" s="80" t="s">
        <v>226</v>
      </c>
      <c r="B216" s="81">
        <f>SUM(B217:B219)</f>
        <v>4850</v>
      </c>
      <c r="C216" s="81"/>
      <c r="D216" s="81"/>
      <c r="E216" s="81">
        <f>SUM(E217:E219)</f>
        <v>1079</v>
      </c>
      <c r="F216" s="81">
        <f>SUM(F217:F219)</f>
        <v>3771</v>
      </c>
      <c r="G216" s="82"/>
    </row>
    <row r="217" spans="1:7" ht="12.75">
      <c r="A217" s="80" t="s">
        <v>227</v>
      </c>
      <c r="B217" s="81">
        <v>3192</v>
      </c>
      <c r="C217" s="82"/>
      <c r="D217" s="82"/>
      <c r="E217" s="82"/>
      <c r="F217" s="82">
        <v>3192</v>
      </c>
      <c r="G217" s="82"/>
    </row>
    <row r="218" spans="1:7" ht="12.75">
      <c r="A218" s="80" t="s">
        <v>229</v>
      </c>
      <c r="B218" s="81">
        <v>579</v>
      </c>
      <c r="C218" s="82"/>
      <c r="D218" s="82"/>
      <c r="E218" s="82"/>
      <c r="F218" s="82">
        <v>579</v>
      </c>
      <c r="G218" s="82"/>
    </row>
    <row r="219" spans="1:7" ht="12.75">
      <c r="A219" s="80" t="s">
        <v>230</v>
      </c>
      <c r="B219" s="81">
        <v>1079</v>
      </c>
      <c r="C219" s="82"/>
      <c r="D219" s="82"/>
      <c r="E219" s="82">
        <v>1079</v>
      </c>
      <c r="F219" s="82"/>
      <c r="G219" s="81"/>
    </row>
    <row r="220" spans="1:7" ht="12.75">
      <c r="A220" s="80"/>
      <c r="B220" s="81"/>
      <c r="C220" s="82"/>
      <c r="D220" s="82"/>
      <c r="E220" s="82"/>
      <c r="F220" s="82"/>
      <c r="G220" s="81"/>
    </row>
    <row r="221" spans="1:7" ht="12.75">
      <c r="A221" s="80" t="s">
        <v>231</v>
      </c>
      <c r="B221" s="81">
        <v>366</v>
      </c>
      <c r="C221" s="82"/>
      <c r="D221" s="82"/>
      <c r="E221" s="82"/>
      <c r="F221" s="81">
        <v>366</v>
      </c>
      <c r="G221" s="81"/>
    </row>
    <row r="222" spans="1:7" ht="12.75">
      <c r="A222" s="80"/>
      <c r="B222" s="82"/>
      <c r="C222" s="82"/>
      <c r="D222" s="82"/>
      <c r="E222" s="82"/>
      <c r="F222" s="82"/>
      <c r="G222" s="81"/>
    </row>
    <row r="223" spans="1:7" ht="12.75">
      <c r="A223" s="80" t="s">
        <v>232</v>
      </c>
      <c r="B223" s="81">
        <v>458</v>
      </c>
      <c r="C223" s="82"/>
      <c r="D223" s="82"/>
      <c r="E223" s="82">
        <v>458</v>
      </c>
      <c r="F223" s="82"/>
      <c r="G223" s="81"/>
    </row>
    <row r="224" spans="2:7" ht="12.75">
      <c r="B224" s="1"/>
      <c r="G224" s="82"/>
    </row>
    <row r="225" spans="1:7" ht="12.75">
      <c r="A225" s="80" t="s">
        <v>235</v>
      </c>
      <c r="B225" s="81">
        <v>502</v>
      </c>
      <c r="C225" s="82">
        <v>386</v>
      </c>
      <c r="D225" s="82"/>
      <c r="E225" s="82" t="s">
        <v>121</v>
      </c>
      <c r="F225" s="82">
        <v>116</v>
      </c>
      <c r="G225" s="82"/>
    </row>
    <row r="226" spans="1:7" ht="12.75">
      <c r="A226" s="80"/>
      <c r="B226" s="81"/>
      <c r="C226" s="82"/>
      <c r="D226" s="82"/>
      <c r="E226" s="82"/>
      <c r="F226" s="82"/>
      <c r="G226" s="82"/>
    </row>
    <row r="227" spans="1:7" ht="12.75">
      <c r="A227" s="80" t="s">
        <v>236</v>
      </c>
      <c r="B227" s="81">
        <f>SUM(B228:B231)</f>
        <v>9112</v>
      </c>
      <c r="C227" s="81">
        <f>SUM(C228:C231)</f>
        <v>4635</v>
      </c>
      <c r="D227" s="81">
        <f>SUM(D228:D231)</f>
        <v>950</v>
      </c>
      <c r="E227" s="81">
        <f>SUM(E228:E231)</f>
        <v>2072</v>
      </c>
      <c r="F227" s="81">
        <v>1455</v>
      </c>
      <c r="G227" s="82"/>
    </row>
    <row r="228" spans="1:7" ht="12.75">
      <c r="A228" s="80" t="s">
        <v>237</v>
      </c>
      <c r="B228" s="81">
        <v>2235</v>
      </c>
      <c r="C228" s="82">
        <v>1835</v>
      </c>
      <c r="D228" s="82"/>
      <c r="E228" s="82"/>
      <c r="F228" s="82">
        <v>400</v>
      </c>
      <c r="G228" s="82"/>
    </row>
    <row r="229" spans="1:7" ht="12.75">
      <c r="A229" s="80" t="s">
        <v>238</v>
      </c>
      <c r="B229" s="81">
        <v>2341</v>
      </c>
      <c r="C229" s="82">
        <v>971</v>
      </c>
      <c r="D229" s="82">
        <v>411</v>
      </c>
      <c r="E229" s="82">
        <v>616</v>
      </c>
      <c r="F229" s="82">
        <v>343</v>
      </c>
      <c r="G229" s="82"/>
    </row>
    <row r="230" spans="1:7" ht="12.75">
      <c r="A230" s="80" t="s">
        <v>239</v>
      </c>
      <c r="B230" s="81">
        <v>686</v>
      </c>
      <c r="C230" s="82"/>
      <c r="D230" s="82"/>
      <c r="E230" s="82">
        <v>686</v>
      </c>
      <c r="F230" s="82"/>
      <c r="G230" s="82"/>
    </row>
    <row r="231" spans="1:7" ht="12.75">
      <c r="A231" s="80" t="s">
        <v>240</v>
      </c>
      <c r="B231" s="81">
        <v>3850</v>
      </c>
      <c r="C231" s="82">
        <v>1829</v>
      </c>
      <c r="D231" s="82">
        <v>539</v>
      </c>
      <c r="E231" s="82">
        <v>770</v>
      </c>
      <c r="F231" s="82">
        <v>712</v>
      </c>
      <c r="G231" s="82"/>
    </row>
    <row r="232" spans="1:7" ht="12.75">
      <c r="A232" s="80"/>
      <c r="B232" s="81"/>
      <c r="C232" s="82"/>
      <c r="D232" s="82"/>
      <c r="E232" s="82"/>
      <c r="F232" s="82"/>
      <c r="G232" s="82"/>
    </row>
    <row r="233" spans="1:7" ht="12.75">
      <c r="A233" s="80" t="s">
        <v>241</v>
      </c>
      <c r="B233" s="81">
        <v>733</v>
      </c>
      <c r="C233" s="82">
        <v>340</v>
      </c>
      <c r="D233" s="82">
        <v>60</v>
      </c>
      <c r="E233" s="82"/>
      <c r="F233" s="82">
        <v>333</v>
      </c>
      <c r="G233" s="82"/>
    </row>
    <row r="234" spans="1:7" ht="12.75">
      <c r="A234" s="80"/>
      <c r="B234" s="81"/>
      <c r="C234" s="82"/>
      <c r="D234" s="82"/>
      <c r="E234" s="82"/>
      <c r="F234" s="82"/>
      <c r="G234" s="82"/>
    </row>
    <row r="235" spans="1:7" ht="12.75">
      <c r="A235" s="80" t="s">
        <v>242</v>
      </c>
      <c r="B235" s="81">
        <v>361</v>
      </c>
      <c r="C235" s="82">
        <v>132</v>
      </c>
      <c r="D235" s="82"/>
      <c r="E235" s="82"/>
      <c r="F235" s="82">
        <v>229</v>
      </c>
      <c r="G235" s="82"/>
    </row>
    <row r="236" spans="1:7" ht="12.75">
      <c r="A236" s="80"/>
      <c r="B236" s="81"/>
      <c r="C236" s="82"/>
      <c r="D236" s="82"/>
      <c r="E236" s="82"/>
      <c r="F236" s="82"/>
      <c r="G236" s="82"/>
    </row>
    <row r="237" spans="1:7" ht="12.75">
      <c r="A237" s="80" t="s">
        <v>243</v>
      </c>
      <c r="B237" s="81">
        <v>22</v>
      </c>
      <c r="C237" s="82"/>
      <c r="D237" s="82"/>
      <c r="E237" s="82"/>
      <c r="F237" s="82">
        <v>22</v>
      </c>
      <c r="G237" s="82"/>
    </row>
    <row r="238" spans="1:7" ht="12.75">
      <c r="A238" s="80"/>
      <c r="B238" s="81"/>
      <c r="C238" s="82"/>
      <c r="D238" s="82"/>
      <c r="E238" s="82"/>
      <c r="F238" s="82"/>
      <c r="G238" s="82"/>
    </row>
    <row r="239" spans="1:7" ht="12.75">
      <c r="A239" s="80" t="s">
        <v>244</v>
      </c>
      <c r="B239" s="81">
        <v>55</v>
      </c>
      <c r="C239" s="82"/>
      <c r="D239" s="82"/>
      <c r="E239" s="82"/>
      <c r="F239" s="82">
        <v>55</v>
      </c>
      <c r="G239" s="82"/>
    </row>
    <row r="240" spans="1:7" ht="15" customHeight="1">
      <c r="A240" s="80"/>
      <c r="B240" s="81"/>
      <c r="C240" s="82"/>
      <c r="D240" s="82"/>
      <c r="E240" s="82"/>
      <c r="F240" s="82"/>
      <c r="G240" s="82"/>
    </row>
    <row r="241" spans="1:7" ht="12.75">
      <c r="A241" s="80" t="s">
        <v>245</v>
      </c>
      <c r="B241" s="81">
        <v>10</v>
      </c>
      <c r="C241" s="82"/>
      <c r="D241" s="82"/>
      <c r="E241" s="82"/>
      <c r="F241" s="82">
        <v>9</v>
      </c>
      <c r="G241" s="82">
        <v>1</v>
      </c>
    </row>
    <row r="242" spans="1:7" ht="12.75">
      <c r="A242" s="80"/>
      <c r="B242" s="81"/>
      <c r="C242" s="82"/>
      <c r="D242" s="82"/>
      <c r="E242" s="82"/>
      <c r="F242" s="82"/>
      <c r="G242" s="82"/>
    </row>
    <row r="243" spans="1:7" ht="12.75">
      <c r="A243" s="80" t="s">
        <v>246</v>
      </c>
      <c r="B243" s="81">
        <v>161</v>
      </c>
      <c r="C243" s="82"/>
      <c r="D243" s="82"/>
      <c r="E243" s="82"/>
      <c r="F243" s="82">
        <v>161</v>
      </c>
      <c r="G243" s="82"/>
    </row>
    <row r="244" spans="1:7" ht="12.75">
      <c r="A244" s="80"/>
      <c r="B244" s="81"/>
      <c r="C244" s="82"/>
      <c r="D244" s="82"/>
      <c r="E244" s="82"/>
      <c r="F244" s="82"/>
      <c r="G244" s="82"/>
    </row>
    <row r="245" spans="1:7" ht="12.75">
      <c r="A245" s="80" t="s">
        <v>247</v>
      </c>
      <c r="B245" s="81">
        <v>424</v>
      </c>
      <c r="C245" s="82">
        <v>62</v>
      </c>
      <c r="D245" s="82"/>
      <c r="E245" s="82">
        <v>60</v>
      </c>
      <c r="F245" s="82">
        <v>122</v>
      </c>
      <c r="G245" s="82">
        <v>180</v>
      </c>
    </row>
    <row r="246" spans="1:7" ht="12.75">
      <c r="A246" s="80"/>
      <c r="B246" s="81"/>
      <c r="C246" s="82"/>
      <c r="D246" s="82"/>
      <c r="E246" s="82"/>
      <c r="F246" s="82"/>
      <c r="G246" s="82"/>
    </row>
    <row r="247" spans="1:7" ht="12.75">
      <c r="A247" s="80" t="s">
        <v>248</v>
      </c>
      <c r="B247" s="81">
        <v>26</v>
      </c>
      <c r="C247" s="82"/>
      <c r="D247" s="82"/>
      <c r="E247" s="82"/>
      <c r="F247" s="82">
        <v>26</v>
      </c>
      <c r="G247" s="82"/>
    </row>
    <row r="248" spans="1:7" ht="12.75">
      <c r="A248" s="80"/>
      <c r="B248" s="81"/>
      <c r="C248" s="82"/>
      <c r="D248" s="82"/>
      <c r="E248" s="82"/>
      <c r="F248" s="82"/>
      <c r="G248" s="82"/>
    </row>
    <row r="249" spans="1:7" ht="12.75">
      <c r="A249" s="80" t="s">
        <v>249</v>
      </c>
      <c r="B249" s="81">
        <v>81</v>
      </c>
      <c r="C249" s="82"/>
      <c r="D249" s="82"/>
      <c r="E249" s="82"/>
      <c r="F249" s="82">
        <v>81</v>
      </c>
      <c r="G249" s="82"/>
    </row>
    <row r="250" spans="1:7" ht="12.75">
      <c r="A250" s="80"/>
      <c r="B250" s="81"/>
      <c r="C250" s="82"/>
      <c r="D250" s="82"/>
      <c r="E250" s="82"/>
      <c r="F250" s="82"/>
      <c r="G250" s="82"/>
    </row>
    <row r="251" spans="1:7" ht="12.75">
      <c r="A251" s="79" t="s">
        <v>250</v>
      </c>
      <c r="B251" s="82">
        <v>300</v>
      </c>
      <c r="C251" s="82">
        <v>100</v>
      </c>
      <c r="D251" s="82">
        <v>50</v>
      </c>
      <c r="E251" s="82"/>
      <c r="F251" s="82">
        <v>150</v>
      </c>
      <c r="G251" s="82"/>
    </row>
    <row r="252" spans="1:7" ht="12.75">
      <c r="A252" s="79"/>
      <c r="B252" s="82"/>
      <c r="C252" s="82"/>
      <c r="D252" s="82"/>
      <c r="E252" s="82"/>
      <c r="F252" s="82"/>
      <c r="G252" s="82"/>
    </row>
    <row r="253" spans="1:7" ht="12.75">
      <c r="A253" s="79" t="s">
        <v>251</v>
      </c>
      <c r="B253" s="82">
        <v>193</v>
      </c>
      <c r="C253" s="82"/>
      <c r="D253" s="82">
        <v>50</v>
      </c>
      <c r="E253" s="82"/>
      <c r="F253" s="82">
        <v>135</v>
      </c>
      <c r="G253" s="82">
        <v>8</v>
      </c>
    </row>
    <row r="254" ht="12.75">
      <c r="B254" s="1"/>
    </row>
    <row r="255" spans="1:7" ht="12.75">
      <c r="A255" s="79" t="s">
        <v>252</v>
      </c>
      <c r="B255" s="82">
        <v>394</v>
      </c>
      <c r="C255" s="82">
        <v>234</v>
      </c>
      <c r="D255" s="82"/>
      <c r="E255" s="82">
        <v>11</v>
      </c>
      <c r="F255" s="82">
        <v>149</v>
      </c>
      <c r="G255" s="82"/>
    </row>
    <row r="256" spans="1:7" ht="12.75">
      <c r="A256" s="79" t="s">
        <v>253</v>
      </c>
      <c r="B256" s="82"/>
      <c r="C256" s="82"/>
      <c r="D256" s="82"/>
      <c r="E256" s="82"/>
      <c r="F256" s="82"/>
      <c r="G256" s="82"/>
    </row>
    <row r="257" spans="1:7" ht="12.75">
      <c r="A257" s="79" t="s">
        <v>254</v>
      </c>
      <c r="B257" s="82">
        <v>365</v>
      </c>
      <c r="C257" s="82">
        <v>236</v>
      </c>
      <c r="D257" s="82">
        <v>30</v>
      </c>
      <c r="E257" s="82"/>
      <c r="F257" s="82">
        <v>99</v>
      </c>
      <c r="G257" s="82"/>
    </row>
    <row r="258" spans="1:7" ht="12.75">
      <c r="A258" s="79" t="s">
        <v>253</v>
      </c>
      <c r="B258" s="82"/>
      <c r="C258" s="82"/>
      <c r="D258" s="82"/>
      <c r="E258" s="82"/>
      <c r="F258" s="82"/>
      <c r="G258" s="82"/>
    </row>
    <row r="259" spans="1:7" ht="12.75">
      <c r="A259" s="79"/>
      <c r="B259" s="82"/>
      <c r="C259" s="82"/>
      <c r="D259" s="82"/>
      <c r="E259" s="82"/>
      <c r="F259" s="82"/>
      <c r="G259" s="82"/>
    </row>
    <row r="260" spans="1:7" ht="12.75">
      <c r="A260" s="79"/>
      <c r="B260" s="82"/>
      <c r="C260" s="82"/>
      <c r="D260" s="82"/>
      <c r="E260" s="82"/>
      <c r="F260" s="82"/>
      <c r="G260" s="82"/>
    </row>
    <row r="261" spans="1:7" ht="12.75">
      <c r="A261" s="86"/>
      <c r="B261" s="92" t="s">
        <v>208</v>
      </c>
      <c r="C261" s="77" t="s">
        <v>217</v>
      </c>
      <c r="D261" s="77" t="s">
        <v>218</v>
      </c>
      <c r="E261" s="77" t="s">
        <v>219</v>
      </c>
      <c r="F261" s="77" t="s">
        <v>220</v>
      </c>
      <c r="G261" s="77" t="s">
        <v>221</v>
      </c>
    </row>
    <row r="262" spans="1:7" ht="12.75">
      <c r="A262" s="79"/>
      <c r="B262" s="87"/>
      <c r="C262" s="88"/>
      <c r="D262" s="88"/>
      <c r="E262" s="88"/>
      <c r="F262" s="88"/>
      <c r="G262" s="88"/>
    </row>
    <row r="263" spans="1:6" ht="12.75">
      <c r="A263" s="89" t="s">
        <v>255</v>
      </c>
      <c r="B263" s="1">
        <v>220</v>
      </c>
      <c r="C263">
        <v>20</v>
      </c>
      <c r="D263">
        <v>20</v>
      </c>
      <c r="F263">
        <v>180</v>
      </c>
    </row>
    <row r="264" ht="12.75">
      <c r="B264" s="1"/>
    </row>
    <row r="265" spans="1:6" ht="12.75">
      <c r="A265" s="79" t="s">
        <v>256</v>
      </c>
      <c r="B265" s="1">
        <v>206</v>
      </c>
      <c r="C265">
        <v>20</v>
      </c>
      <c r="D265">
        <v>50</v>
      </c>
      <c r="F265">
        <v>136</v>
      </c>
    </row>
    <row r="266" spans="1:2" ht="12.75">
      <c r="A266" s="79" t="s">
        <v>257</v>
      </c>
      <c r="B266" s="1"/>
    </row>
    <row r="267" spans="1:6" ht="12.75">
      <c r="A267" s="89" t="s">
        <v>258</v>
      </c>
      <c r="B267" s="1">
        <v>260</v>
      </c>
      <c r="F267">
        <v>260</v>
      </c>
    </row>
    <row r="268" ht="12.75">
      <c r="B268" s="1"/>
    </row>
    <row r="269" spans="1:7" ht="12.75">
      <c r="A269" s="79" t="s">
        <v>259</v>
      </c>
      <c r="B269" s="82">
        <v>1810</v>
      </c>
      <c r="C269" s="82">
        <v>904</v>
      </c>
      <c r="D269" s="82">
        <v>200</v>
      </c>
      <c r="E269" s="82"/>
      <c r="F269" s="82">
        <v>556</v>
      </c>
      <c r="G269" s="82">
        <v>150</v>
      </c>
    </row>
    <row r="270" ht="12.75">
      <c r="B270" s="1"/>
    </row>
    <row r="271" spans="1:7" ht="12.75">
      <c r="A271" s="79" t="s">
        <v>260</v>
      </c>
      <c r="B271" s="82">
        <v>456</v>
      </c>
      <c r="C271" s="82">
        <v>94</v>
      </c>
      <c r="D271" s="82">
        <v>138</v>
      </c>
      <c r="E271" s="82"/>
      <c r="F271" s="82">
        <v>224</v>
      </c>
      <c r="G271" s="82"/>
    </row>
    <row r="272" spans="1:7" ht="12.75">
      <c r="A272" s="79"/>
      <c r="B272" s="82"/>
      <c r="C272" s="82"/>
      <c r="D272" s="82"/>
      <c r="E272" s="82"/>
      <c r="F272" s="82"/>
      <c r="G272" s="82"/>
    </row>
    <row r="273" spans="1:7" ht="12.75">
      <c r="A273" s="79" t="s">
        <v>261</v>
      </c>
      <c r="B273" s="82">
        <v>5126</v>
      </c>
      <c r="C273" s="82">
        <v>474</v>
      </c>
      <c r="D273" s="82">
        <v>1822</v>
      </c>
      <c r="E273" s="82">
        <v>1000</v>
      </c>
      <c r="F273" s="82">
        <v>1830</v>
      </c>
      <c r="G273" s="82"/>
    </row>
    <row r="274" spans="1:7" ht="12.75">
      <c r="A274" s="79"/>
      <c r="B274" s="82"/>
      <c r="C274" s="82"/>
      <c r="D274" s="82"/>
      <c r="E274" s="82"/>
      <c r="F274" s="82"/>
      <c r="G274" s="82"/>
    </row>
    <row r="275" spans="1:7" ht="12.75">
      <c r="A275" s="79" t="s">
        <v>262</v>
      </c>
      <c r="B275" s="82">
        <v>300</v>
      </c>
      <c r="C275" s="82"/>
      <c r="D275" s="82"/>
      <c r="E275" s="82"/>
      <c r="F275" s="82">
        <v>300</v>
      </c>
      <c r="G275" s="82"/>
    </row>
    <row r="276" spans="1:7" ht="12.75">
      <c r="A276" s="79"/>
      <c r="B276" s="82"/>
      <c r="C276" s="82"/>
      <c r="D276" s="82"/>
      <c r="E276" s="82"/>
      <c r="F276" s="82"/>
      <c r="G276" s="82"/>
    </row>
    <row r="277" spans="1:7" ht="12.75">
      <c r="A277" s="79" t="s">
        <v>263</v>
      </c>
      <c r="B277" s="82">
        <v>5</v>
      </c>
      <c r="C277" s="82"/>
      <c r="D277" s="82"/>
      <c r="E277" s="82"/>
      <c r="F277" s="82">
        <v>5</v>
      </c>
      <c r="G277" s="82"/>
    </row>
    <row r="278" spans="1:7" ht="12.75">
      <c r="A278" s="79"/>
      <c r="B278" s="82"/>
      <c r="C278" s="82"/>
      <c r="D278" s="82"/>
      <c r="E278" s="82"/>
      <c r="F278" s="82"/>
      <c r="G278" s="82"/>
    </row>
    <row r="279" spans="1:7" ht="12.75">
      <c r="A279" s="79" t="s">
        <v>264</v>
      </c>
      <c r="B279" s="82">
        <v>34</v>
      </c>
      <c r="C279" s="82"/>
      <c r="D279" s="82"/>
      <c r="E279" s="82"/>
      <c r="F279" s="82">
        <v>34</v>
      </c>
      <c r="G279" s="82"/>
    </row>
    <row r="280" spans="1:7" ht="12.75">
      <c r="A280" s="79"/>
      <c r="B280" s="82"/>
      <c r="C280" s="82"/>
      <c r="D280" s="82"/>
      <c r="E280" s="82"/>
      <c r="F280" s="82"/>
      <c r="G280" s="82"/>
    </row>
    <row r="281" spans="1:7" ht="12.75">
      <c r="A281" s="89" t="s">
        <v>265</v>
      </c>
      <c r="B281" s="1">
        <v>2</v>
      </c>
      <c r="F281">
        <v>2</v>
      </c>
      <c r="G281" s="82"/>
    </row>
    <row r="282" spans="1:7" ht="12.75">
      <c r="A282" s="89"/>
      <c r="B282" s="1"/>
      <c r="G282" s="82"/>
    </row>
    <row r="283" spans="1:7" ht="12.75">
      <c r="A283" s="79" t="s">
        <v>266</v>
      </c>
      <c r="B283" s="82">
        <v>52</v>
      </c>
      <c r="C283" s="82"/>
      <c r="D283" s="82"/>
      <c r="E283" s="82"/>
      <c r="F283" s="82">
        <v>52</v>
      </c>
      <c r="G283" s="82"/>
    </row>
    <row r="284" spans="1:7" ht="12.75">
      <c r="A284" s="79"/>
      <c r="B284" s="82"/>
      <c r="C284" s="82"/>
      <c r="D284" s="82"/>
      <c r="E284" s="82"/>
      <c r="F284" s="82"/>
      <c r="G284" s="82"/>
    </row>
    <row r="285" spans="1:7" ht="12.75">
      <c r="A285" s="79" t="s">
        <v>267</v>
      </c>
      <c r="B285" s="82">
        <v>7</v>
      </c>
      <c r="C285" s="82"/>
      <c r="D285" s="82"/>
      <c r="E285" s="82"/>
      <c r="F285" s="82">
        <v>7</v>
      </c>
      <c r="G285" s="82"/>
    </row>
    <row r="286" spans="1:7" ht="12.75">
      <c r="A286" s="79"/>
      <c r="B286" s="82"/>
      <c r="C286" s="82"/>
      <c r="D286" s="82"/>
      <c r="E286" s="82"/>
      <c r="F286" s="82"/>
      <c r="G286" s="82"/>
    </row>
    <row r="287" spans="1:7" ht="12.75">
      <c r="A287" s="79" t="s">
        <v>268</v>
      </c>
      <c r="B287" s="82">
        <v>2257</v>
      </c>
      <c r="C287" s="82">
        <v>42</v>
      </c>
      <c r="D287" s="82">
        <v>90</v>
      </c>
      <c r="E287" s="82">
        <v>1995</v>
      </c>
      <c r="F287" s="82">
        <v>130</v>
      </c>
      <c r="G287" s="82"/>
    </row>
    <row r="288" spans="1:7" ht="12.75">
      <c r="A288" s="79"/>
      <c r="B288" s="82"/>
      <c r="C288" s="82"/>
      <c r="D288" s="82"/>
      <c r="E288" s="82"/>
      <c r="F288" s="82"/>
      <c r="G288" s="82"/>
    </row>
    <row r="289" spans="1:7" ht="12.75">
      <c r="A289" s="79" t="s">
        <v>269</v>
      </c>
      <c r="B289" s="82">
        <v>168</v>
      </c>
      <c r="C289" s="82"/>
      <c r="D289" s="82"/>
      <c r="E289" s="82"/>
      <c r="F289" s="82">
        <v>168</v>
      </c>
      <c r="G289" s="82"/>
    </row>
    <row r="290" spans="2:7" ht="12.75">
      <c r="B290" s="1"/>
      <c r="G290" s="82"/>
    </row>
    <row r="291" spans="2:7" ht="12.75">
      <c r="B291" s="1"/>
      <c r="G291" s="82"/>
    </row>
    <row r="292" spans="2:7" ht="12.75">
      <c r="B292" s="82"/>
      <c r="C292" s="82"/>
      <c r="D292" s="82"/>
      <c r="E292" s="82"/>
      <c r="F292" s="82"/>
      <c r="G292" s="1"/>
    </row>
    <row r="293" spans="1:7" ht="12.75">
      <c r="A293" s="24" t="s">
        <v>270</v>
      </c>
      <c r="B293" s="90">
        <f>B212+B216+B221+B225+B227+B233+B235+B237+B239+B241+B243+B245+B247+B249+B251+B253+B255+B257+B269+B271+B273+B275+B277+B279+B283+B285+B287+B289+B214+B223+B263+B265+B267+B281</f>
        <v>97250</v>
      </c>
      <c r="C293" s="90">
        <f>C212+C216+C221+C225+C227+C233+C235+C237+C239+C241+C243+C245+C247+C249+C251+C253+C255+C257+C269+C271+C273+C275+C277+C279+C283+C285+C287+C289+C214+C223+C263+C265+C267</f>
        <v>7679</v>
      </c>
      <c r="D293" s="90">
        <f>D212+D216+D221+D225+D227+D233+D235+D237+D239+D241+D243+D245+D247+D249+D251+D253+D255+D257+D269+D271+D273+D275+D277+D279+D283+D285+D287+D289+D214+D223+D263+D265+D267</f>
        <v>3460</v>
      </c>
      <c r="E293" s="90">
        <f>E212+E216+E223+E227+E233+E245+E251+E253+E255+E257+E263+E265+E269+E273+E287</f>
        <v>70613</v>
      </c>
      <c r="F293" s="90">
        <f>F212+F214+F216+F221+F225+F227+F233+F235+F237+F239+F241+F243+F245+F247+F249+F251+F253+F255+F257+F263+F265+F267+F269+F271+F273+F275+F277+F279+F281+F283+F285+F287+F289</f>
        <v>15159</v>
      </c>
      <c r="G293" s="90">
        <f>G212+G216+G221+G225+G227+G233+G235+G237+G239+G241+G243+G245+G247+G249+G251+G253+G255+G257+G269+G271+G273+G275+G277+G279+G283+G285+G287+G289+G214+G223+G263+G265+G267</f>
        <v>339</v>
      </c>
    </row>
    <row r="294" spans="1:7" ht="12.75">
      <c r="A294" s="24"/>
      <c r="B294" s="90"/>
      <c r="C294" s="90"/>
      <c r="D294" s="90"/>
      <c r="E294" s="90"/>
      <c r="F294" s="90"/>
      <c r="G294" s="90"/>
    </row>
    <row r="295" ht="12.75">
      <c r="B295" s="1"/>
    </row>
    <row r="296" ht="12.75">
      <c r="B296" s="1"/>
    </row>
    <row r="297" ht="12.75">
      <c r="B297" s="1"/>
    </row>
    <row r="298" ht="12.75">
      <c r="A298" t="s">
        <v>271</v>
      </c>
    </row>
    <row r="299" ht="12.75">
      <c r="A299" t="s">
        <v>272</v>
      </c>
    </row>
    <row r="300" spans="1:2" ht="12.75">
      <c r="A300" t="s">
        <v>273</v>
      </c>
      <c r="B300" s="1"/>
    </row>
    <row r="301" spans="1:2" ht="12.75">
      <c r="A301" s="95" t="s">
        <v>274</v>
      </c>
      <c r="B301" s="1"/>
    </row>
    <row r="302" spans="1:2" ht="12.75">
      <c r="A302" t="s">
        <v>275</v>
      </c>
      <c r="B302" s="1"/>
    </row>
  </sheetData>
  <sheetProtection selectLockedCells="1" selectUnlockedCells="1"/>
  <mergeCells count="22">
    <mergeCell ref="A109:C109"/>
    <mergeCell ref="D109:E109"/>
    <mergeCell ref="A110:C112"/>
    <mergeCell ref="A113:C113"/>
    <mergeCell ref="A116:C116"/>
    <mergeCell ref="D116:E116"/>
    <mergeCell ref="A117:C119"/>
    <mergeCell ref="F117:F119"/>
    <mergeCell ref="A120:C120"/>
    <mergeCell ref="A123:C123"/>
    <mergeCell ref="D123:E123"/>
    <mergeCell ref="A124:C124"/>
    <mergeCell ref="F133:F137"/>
    <mergeCell ref="A138:C138"/>
    <mergeCell ref="A125:C125"/>
    <mergeCell ref="A126:C126"/>
    <mergeCell ref="A127:C131"/>
    <mergeCell ref="F127:F131"/>
    <mergeCell ref="A139:C139"/>
    <mergeCell ref="D139:E139"/>
    <mergeCell ref="A132:C132"/>
    <mergeCell ref="A133:C137"/>
  </mergeCells>
  <printOptions/>
  <pageMargins left="0.7875" right="0.7875" top="0.7875" bottom="0.7875" header="0.5118055555555555" footer="0.5118055555555555"/>
  <pageSetup horizontalDpi="300" verticalDpi="300" orientation="portrait" paperSize="9" scale="99" r:id="rId2"/>
  <rowBreaks count="3" manualBreakCount="3">
    <brk id="55" max="255" man="1"/>
    <brk id="103" max="255" man="1"/>
    <brk id="14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 User 01</cp:lastModifiedBy>
  <cp:lastPrinted>2012-10-18T12:35:36Z</cp:lastPrinted>
  <dcterms:created xsi:type="dcterms:W3CDTF">2012-02-27T13:29:25Z</dcterms:created>
  <dcterms:modified xsi:type="dcterms:W3CDTF">2012-10-18T12:45:24Z</dcterms:modified>
  <cp:category/>
  <cp:version/>
  <cp:contentType/>
  <cp:contentStatus/>
  <cp:revision>32</cp:revision>
</cp:coreProperties>
</file>